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3\"/>
    </mc:Choice>
  </mc:AlternateContent>
  <bookViews>
    <workbookView xWindow="-120" yWindow="-120" windowWidth="29040" windowHeight="15840"/>
  </bookViews>
  <sheets>
    <sheet name="세입명세서" sheetId="10" r:id="rId1"/>
    <sheet name="세출명세서" sheetId="11" r:id="rId2"/>
  </sheets>
  <definedNames>
    <definedName name="_xlnm._FilterDatabase" localSheetId="0" hidden="1">세입명세서!$A$6:$H$28</definedName>
    <definedName name="_xlnm._FilterDatabase" localSheetId="1" hidden="1">세출명세서!$A$6:$H$38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F42" i="11" l="1"/>
  <c r="F43" i="11" s="1"/>
  <c r="G42" i="11"/>
  <c r="G43" i="11" s="1"/>
  <c r="G36" i="11" l="1"/>
  <c r="G37" i="11" s="1"/>
  <c r="G32" i="11"/>
  <c r="G33" i="11" s="1"/>
  <c r="G27" i="11"/>
  <c r="G28" i="11" s="1"/>
  <c r="G22" i="11"/>
  <c r="G15" i="11"/>
  <c r="G12" i="11"/>
  <c r="F36" i="11"/>
  <c r="F37" i="11" s="1"/>
  <c r="F32" i="11"/>
  <c r="F33" i="11" s="1"/>
  <c r="F27" i="11"/>
  <c r="F28" i="11" s="1"/>
  <c r="F22" i="11"/>
  <c r="F15" i="11"/>
  <c r="F12" i="11"/>
  <c r="G26" i="10"/>
  <c r="G27" i="10" s="1"/>
  <c r="G22" i="10"/>
  <c r="G23" i="10" s="1"/>
  <c r="G17" i="10"/>
  <c r="G18" i="10" s="1"/>
  <c r="G13" i="10"/>
  <c r="G14" i="10" s="1"/>
  <c r="G10" i="10"/>
  <c r="G11" i="10" s="1"/>
  <c r="F26" i="10"/>
  <c r="F27" i="10" s="1"/>
  <c r="F22" i="10"/>
  <c r="F23" i="10" s="1"/>
  <c r="F17" i="10"/>
  <c r="F18" i="10" s="1"/>
  <c r="F13" i="10"/>
  <c r="F14" i="10" s="1"/>
  <c r="F10" i="10"/>
  <c r="F11" i="10" s="1"/>
  <c r="G23" i="11" l="1"/>
  <c r="G44" i="11" s="1"/>
  <c r="G30" i="10" s="1"/>
  <c r="F23" i="11"/>
  <c r="F44" i="11" s="1"/>
  <c r="G28" i="10"/>
  <c r="F28" i="10"/>
  <c r="F30" i="10" l="1"/>
  <c r="E25" i="10" l="1"/>
  <c r="E21" i="10"/>
  <c r="E24" i="10"/>
  <c r="E26" i="10" s="1"/>
  <c r="E27" i="10" s="1"/>
  <c r="E15" i="10"/>
  <c r="E17" i="10" s="1"/>
  <c r="E18" i="10" s="1"/>
  <c r="E9" i="10"/>
  <c r="E20" i="10"/>
  <c r="E12" i="10"/>
  <c r="E13" i="10"/>
  <c r="E14" i="10" s="1"/>
  <c r="E8" i="10"/>
  <c r="E19" i="10"/>
  <c r="E22" i="10" s="1"/>
  <c r="E23" i="10" s="1"/>
  <c r="E16" i="10"/>
  <c r="E7" i="10"/>
  <c r="E10" i="10" l="1"/>
  <c r="E11" i="10" s="1"/>
  <c r="E28" i="10"/>
  <c r="E30" i="11"/>
  <c r="E11" i="11"/>
  <c r="E18" i="11"/>
  <c r="E39" i="11"/>
  <c r="E7" i="11"/>
  <c r="E29" i="11"/>
  <c r="E32" i="11" s="1"/>
  <c r="E33" i="11" s="1"/>
  <c r="E13" i="11"/>
  <c r="E41" i="11"/>
  <c r="E10" i="11"/>
  <c r="E31" i="11"/>
  <c r="E26" i="11"/>
  <c r="E8" i="11"/>
  <c r="E40" i="11"/>
  <c r="E16" i="11"/>
  <c r="E17" i="11"/>
  <c r="E19" i="11"/>
  <c r="E21" i="11"/>
  <c r="E24" i="11"/>
  <c r="D30" i="10"/>
  <c r="E36" i="11"/>
  <c r="E37" i="11" s="1"/>
  <c r="E20" i="11"/>
  <c r="E34" i="11"/>
  <c r="E25" i="11"/>
  <c r="E35" i="11"/>
  <c r="E9" i="11"/>
  <c r="E14" i="11"/>
  <c r="E38" i="11"/>
  <c r="E22" i="11" l="1"/>
  <c r="E12" i="11"/>
  <c r="E42" i="11"/>
  <c r="E43" i="11" s="1"/>
  <c r="E15" i="11"/>
  <c r="E27" i="11"/>
  <c r="E28" i="11" s="1"/>
  <c r="E23" i="11"/>
  <c r="E44" i="11" s="1"/>
  <c r="E30" i="10" s="1"/>
</calcChain>
</file>

<file path=xl/sharedStrings.xml><?xml version="1.0" encoding="utf-8"?>
<sst xmlns="http://schemas.openxmlformats.org/spreadsheetml/2006/main" count="109" uniqueCount="80">
  <si>
    <t>(단위:원)</t>
    <phoneticPr fontId="2" type="noConversion"/>
  </si>
  <si>
    <t>과 목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</si>
  <si>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</si>
  <si>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</si>
  <si>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</si>
  <si>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</si>
  <si>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</si>
  <si>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</si>
  <si>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</si>
  <si>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</si>
  <si>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</si>
  <si>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</si>
  <si>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</si>
  <si>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</si>
  <si>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</si>
  <si>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</si>
  <si>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</si>
  <si>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</si>
  <si>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</si>
  <si>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</si>
  <si>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</si>
  <si>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</si>
  <si>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</si>
  <si>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</si>
  <si>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</si>
  <si>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</si>
  <si>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</si>
  <si>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</si>
  <si>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</si>
  <si>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</si>
  <si>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</si>
  <si>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</si>
  <si>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</si>
  <si>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</si>
  <si>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</si>
  <si>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</si>
  <si>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</si>
  <si>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</si>
  <si>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</si>
  <si>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</si>
  <si>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</si>
  <si>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</si>
  <si>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</si>
  <si>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</si>
  <si>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</si>
  <si>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</si>
  <si>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</si>
  <si>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</si>
  <si>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</si>
  <si>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</si>
  <si>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</si>
  <si>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</si>
  <si>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</si>
  <si>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</si>
  <si>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</si>
  <si>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퇴직금 및
퇴직적립금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</si>
  <si>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</si>
  <si>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</si>
  <si>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</si>
  <si>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</si>
  <si>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</si>
  <si>
    <t>2023년도 남원시가족센터 세입〮세출명세서</t>
    <phoneticPr fontId="2" type="noConversion"/>
  </si>
  <si>
    <t>이월금</t>
    <phoneticPr fontId="2" type="noConversion"/>
  </si>
  <si>
    <t>전년도이월금
(보조금)</t>
    <phoneticPr fontId="2" type="noConversion"/>
  </si>
  <si>
    <t>전년도이월금
(후원금)</t>
    <phoneticPr fontId="2" type="noConversion"/>
  </si>
  <si>
    <t>합계</t>
    <phoneticPr fontId="2" type="noConversion"/>
  </si>
  <si>
    <t>2023년도 남원시가족센터 세입〮세출명세서</t>
    <phoneticPr fontId="2" type="noConversion"/>
  </si>
  <si>
    <t>이월금
(보조금)</t>
    <phoneticPr fontId="2" type="noConversion"/>
  </si>
  <si>
    <t>이월금
(법인전입금)</t>
    <phoneticPr fontId="2" type="noConversion"/>
  </si>
  <si>
    <t>이월금
(후원금)</t>
    <phoneticPr fontId="2" type="noConversion"/>
  </si>
  <si>
    <t>반환금
(보조금)</t>
    <phoneticPr fontId="2" type="noConversion"/>
  </si>
  <si>
    <t>반환금
(이자)</t>
    <phoneticPr fontId="2" type="noConversion"/>
  </si>
  <si>
    <t>사업비
(보조금)</t>
    <phoneticPr fontId="2" type="noConversion"/>
  </si>
  <si>
    <t>사업비
(법인전입금)</t>
    <phoneticPr fontId="2" type="noConversion"/>
  </si>
  <si>
    <t>사업비
(후원금)</t>
    <phoneticPr fontId="2" type="noConversion"/>
  </si>
  <si>
    <t>이월금</t>
    <phoneticPr fontId="2" type="noConversion"/>
  </si>
  <si>
    <t>이월금
(이자)</t>
    <phoneticPr fontId="2" type="noConversion"/>
  </si>
  <si>
    <t>종사가 인건비 및 수당</t>
    <phoneticPr fontId="2" type="noConversion"/>
  </si>
  <si>
    <t>공동육아나눔터 프로그램
아이돌봄 지원사업</t>
    <phoneticPr fontId="2" type="noConversion"/>
  </si>
  <si>
    <t>종사자 수당 추경
공동육아나눔터 추경
아이돌봄 지원사업 삭감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</si>
</sst>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80" formatCode="&quot;화합한마당 외 8개 사업 &quot;###,###&quot;원 &quot;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(예상) 보조금, 법인전출금 이자수입 &quot;###,###&quot;원 &quot;"/>
    <numFmt numFmtId="185" formatCode="&quot;(예상) 후원금 이자수입 &quot;###,###&quot;원 &quot;"/>
    <numFmt numFmtId="186" formatCode="&quot;종사자 급여 &quot;###,###&quot;원 &quot;"/>
    <numFmt numFmtId="187" formatCode="&quot;직원 퇴직금 &quot;###,###&quot;원 &quot;"/>
    <numFmt numFmtId="188" formatCode="&quot;직원회식비, 직원문화체험비 등 &quot;###,###&quot;원 &quot;"/>
    <numFmt numFmtId="189" formatCode="&quot;센터장활동비 &quot;###,###&quot;원 &quot;"/>
    <numFmt numFmtId="190" formatCode="&quot;운영회의비 등 &quot;###,###&quot;원 &quot;"/>
    <numFmt numFmtId="191" formatCode="&quot;직원 출장비 &quot;###,###&quot;원 &quot;"/>
    <numFmt numFmtId="192" formatCode="&quot;수용비, 홍보비, 공고료 등 &quot;###,###&quot;원 &quot;"/>
    <numFmt numFmtId="193" formatCode="&quot;전기요금, 전화요금, 우편료 등 &quot;###,###&quot;원 &quot;"/>
    <numFmt numFmtId="194" formatCode="&quot;보험, 세금, 회비 등 &quot;###,###&quot;원 &quot;"/>
    <numFmt numFmtId="195" formatCode="&quot;차량관리비, 차량유류비 등 &quot;###,###&quot;원 &quot;"/>
    <numFmt numFmtId="196" formatCode="&quot;직원교육비, 직원급량비 등 &quot;###,###&quot;원 &quot;"/>
    <numFmt numFmtId="197" formatCode="&quot;신규직원 책상, 컴퓨터 등 &quot;###,###&quot;원 &quot;"/>
    <numFmt numFmtId="198" formatCode="&quot;(예상) 후원금 사업비 &quot;###,###&quot;원 &quot;"/>
    <numFmt numFmtId="199" formatCode="&quot;법인전출금 사업비 &quot;###,###&quot;원 &quot;"/>
    <numFmt numFmtId="200" formatCode="&quot;(예상) 이자수입 &quot;###,###&quot;원 &quot;"/>
    <numFmt numFmtId="201" formatCode="&quot;명절수당, 가족수당 등 &quot;###,###&quot;원 &quot;"/>
    <numFmt numFmtId="202" formatCode="&quot;(예상) &quot;###,###&quot; &quot;"/>
    <numFmt numFmtId="203" formatCode="&quot;공동육아나눔터 리모델링 &quot;###,###&quot;원 &quot;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80" fontId="21" fillId="0" borderId="6" xfId="1" applyNumberFormat="1" applyFont="1" applyBorder="1" applyAlignment="1">
      <alignment horizontal="right" vertical="center" wrapText="1"/>
    </xf>
    <xf numFmtId="201" fontId="21" fillId="0" borderId="6" xfId="1" applyNumberFormat="1" applyFont="1" applyBorder="1" applyAlignment="1">
      <alignment horizontal="right" vertical="center"/>
    </xf>
    <xf numFmtId="186" fontId="21" fillId="0" borderId="14" xfId="1" applyNumberFormat="1" applyFont="1" applyBorder="1" applyAlignment="1">
      <alignment horizontal="right" vertical="center" wrapText="1"/>
    </xf>
    <xf numFmtId="187" fontId="21" fillId="0" borderId="6" xfId="1" applyNumberFormat="1" applyFont="1" applyBorder="1" applyAlignment="1">
      <alignment horizontal="right" vertical="center"/>
    </xf>
    <xf numFmtId="186" fontId="21" fillId="0" borderId="6" xfId="1" applyNumberFormat="1" applyFont="1" applyBorder="1" applyAlignment="1">
      <alignment horizontal="right" vertical="center" wrapText="1"/>
    </xf>
    <xf numFmtId="188" fontId="21" fillId="0" borderId="6" xfId="1" applyNumberFormat="1" applyFont="1" applyBorder="1" applyAlignment="1">
      <alignment horizontal="right" vertical="center"/>
    </xf>
    <xf numFmtId="177" fontId="22" fillId="0" borderId="6" xfId="1" applyNumberFormat="1" applyFont="1" applyBorder="1" applyAlignment="1">
      <alignment horizontal="right" vertical="center"/>
    </xf>
    <xf numFmtId="189" fontId="21" fillId="0" borderId="6" xfId="1" applyNumberFormat="1" applyFont="1" applyBorder="1" applyAlignment="1">
      <alignment horizontal="right" vertical="center"/>
    </xf>
    <xf numFmtId="190" fontId="21" fillId="0" borderId="6" xfId="1" applyNumberFormat="1" applyFont="1" applyBorder="1" applyAlignment="1">
      <alignment horizontal="right" vertical="center"/>
    </xf>
    <xf numFmtId="191" fontId="21" fillId="0" borderId="6" xfId="1" applyNumberFormat="1" applyFont="1" applyBorder="1" applyAlignment="1">
      <alignment horizontal="right" vertical="center"/>
    </xf>
    <xf numFmtId="192" fontId="21" fillId="0" borderId="6" xfId="1" applyNumberFormat="1" applyFont="1" applyBorder="1" applyAlignment="1">
      <alignment horizontal="right" vertical="center"/>
    </xf>
    <xf numFmtId="193" fontId="21" fillId="0" borderId="6" xfId="1" applyNumberFormat="1" applyFont="1" applyBorder="1" applyAlignment="1">
      <alignment horizontal="right" vertical="center"/>
    </xf>
    <xf numFmtId="194" fontId="21" fillId="0" borderId="6" xfId="1" applyNumberFormat="1" applyFont="1" applyBorder="1" applyAlignment="1">
      <alignment horizontal="right" vertical="center"/>
    </xf>
    <xf numFmtId="195" fontId="21" fillId="0" borderId="6" xfId="1" applyNumberFormat="1" applyFont="1" applyBorder="1" applyAlignment="1">
      <alignment horizontal="right" vertical="center"/>
    </xf>
    <xf numFmtId="196" fontId="21" fillId="0" borderId="6" xfId="1" applyNumberFormat="1" applyFont="1" applyBorder="1" applyAlignment="1">
      <alignment horizontal="right" vertical="center"/>
    </xf>
    <xf numFmtId="203" fontId="21" fillId="0" borderId="6" xfId="1" applyNumberFormat="1" applyFont="1" applyBorder="1" applyAlignment="1">
      <alignment horizontal="right" vertical="center"/>
    </xf>
    <xf numFmtId="197" fontId="21" fillId="0" borderId="6" xfId="1" applyNumberFormat="1" applyFont="1" applyBorder="1" applyAlignment="1">
      <alignment horizontal="right" vertical="center"/>
    </xf>
    <xf numFmtId="177" fontId="21" fillId="0" borderId="6" xfId="1" applyNumberFormat="1" applyFont="1" applyBorder="1" applyAlignment="1">
      <alignment horizontal="right" vertical="center"/>
    </xf>
    <xf numFmtId="199" fontId="21" fillId="0" borderId="6" xfId="1" applyNumberFormat="1" applyFont="1" applyBorder="1" applyAlignment="1">
      <alignment horizontal="right" vertical="center"/>
    </xf>
    <xf numFmtId="198" fontId="21" fillId="0" borderId="6" xfId="1" applyNumberFormat="1" applyFont="1" applyBorder="1" applyAlignment="1">
      <alignment horizontal="right" vertical="center"/>
    </xf>
    <xf numFmtId="177" fontId="23" fillId="0" borderId="6" xfId="1" applyNumberFormat="1" applyFont="1" applyBorder="1" applyAlignment="1">
      <alignment horizontal="right" vertical="center"/>
    </xf>
    <xf numFmtId="200" fontId="21" fillId="0" borderId="6" xfId="1" applyNumberFormat="1" applyFont="1" applyBorder="1" applyAlignment="1">
      <alignment horizontal="right" vertical="center"/>
    </xf>
    <xf numFmtId="183" fontId="21" fillId="0" borderId="6" xfId="1" applyNumberFormat="1" applyFont="1" applyBorder="1" applyAlignment="1">
      <alignment horizontal="right" vertical="center"/>
    </xf>
    <xf numFmtId="181" fontId="21" fillId="0" borderId="6" xfId="1" applyNumberFormat="1" applyFont="1" applyBorder="1" applyAlignment="1">
      <alignment horizontal="right" vertical="center"/>
    </xf>
    <xf numFmtId="182" fontId="21" fillId="0" borderId="6" xfId="1" applyNumberFormat="1" applyFont="1" applyBorder="1" applyAlignment="1">
      <alignment horizontal="right" vertical="center"/>
    </xf>
    <xf numFmtId="41" fontId="21" fillId="0" borderId="6" xfId="1" applyFont="1" applyBorder="1" applyAlignment="1">
      <alignment horizontal="right" vertical="center"/>
    </xf>
    <xf numFmtId="41" fontId="22" fillId="0" borderId="6" xfId="1" applyFont="1" applyBorder="1" applyAlignment="1">
      <alignment horizontal="right" vertical="center"/>
    </xf>
    <xf numFmtId="184" fontId="21" fillId="0" borderId="6" xfId="1" applyNumberFormat="1" applyFont="1" applyBorder="1" applyAlignment="1">
      <alignment horizontal="right" vertical="center"/>
    </xf>
    <xf numFmtId="185" fontId="21" fillId="0" borderId="6" xfId="1" applyNumberFormat="1" applyFont="1" applyBorder="1" applyAlignment="1">
      <alignment horizontal="right" vertical="center"/>
    </xf>
    <xf numFmtId="41" fontId="22" fillId="0" borderId="8" xfId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9" fillId="0" borderId="18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18" fillId="0" borderId="5" xfId="1" applyNumberFormat="1" applyFont="1" applyBorder="1" applyAlignment="1">
      <alignment horizontal="center" vertical="center"/>
    </xf>
    <xf numFmtId="41" fontId="14" fillId="0" borderId="8" xfId="1" applyFont="1" applyBorder="1">
      <alignment vertical="center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5" xfId="1" applyFont="1" applyFill="1" applyBorder="1" applyAlignment="1">
      <alignment horizontal="center" vertical="center"/>
    </xf>
    <xf numFmtId="41" fontId="19" fillId="2" borderId="16" xfId="1" applyFont="1" applyFill="1" applyBorder="1" applyAlignment="1">
      <alignment horizontal="center" vertical="center"/>
    </xf>
    <xf numFmtId="177" fontId="9" fillId="0" borderId="17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6" fillId="0" borderId="5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8" fontId="21" fillId="0" borderId="19" xfId="1" applyNumberFormat="1" applyFont="1" applyBorder="1" applyAlignment="1">
      <alignment horizontal="right" vertical="center" wrapText="1"/>
    </xf>
    <xf numFmtId="178" fontId="21" fillId="0" borderId="20" xfId="1" applyNumberFormat="1" applyFont="1" applyBorder="1" applyAlignment="1">
      <alignment horizontal="right" vertical="center"/>
    </xf>
    <xf numFmtId="178" fontId="21" fillId="0" borderId="21" xfId="1" applyNumberFormat="1" applyFont="1" applyBorder="1" applyAlignment="1">
      <alignment horizontal="right" vertical="center"/>
    </xf>
    <xf numFmtId="177" fontId="16" fillId="0" borderId="18" xfId="1" applyNumberFormat="1" applyFont="1" applyBorder="1" applyAlignment="1">
      <alignment horizontal="right" vertical="center"/>
    </xf>
    <xf numFmtId="177" fontId="16" fillId="0" borderId="5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horizontal="right" vertical="center"/>
    </xf>
    <xf numFmtId="177" fontId="13" fillId="0" borderId="5" xfId="1" applyNumberFormat="1" applyFont="1" applyBorder="1" applyAlignment="1">
      <alignment horizontal="right" vertical="center"/>
    </xf>
    <xf numFmtId="41" fontId="16" fillId="0" borderId="5" xfId="1" applyFont="1" applyBorder="1" applyAlignment="1">
      <alignment horizontal="right" vertical="center"/>
    </xf>
    <xf numFmtId="41" fontId="18" fillId="0" borderId="5" xfId="1" applyFont="1" applyBorder="1" applyAlignment="1">
      <alignment horizontal="right" vertical="center"/>
    </xf>
    <xf numFmtId="41" fontId="13" fillId="0" borderId="5" xfId="1" applyFont="1" applyBorder="1" applyAlignment="1">
      <alignment horizontal="right" vertical="center"/>
    </xf>
    <xf numFmtId="41" fontId="20" fillId="0" borderId="7" xfId="1" applyFont="1" applyBorder="1" applyAlignment="1">
      <alignment horizontal="right" vertical="center"/>
    </xf>
    <xf numFmtId="202" fontId="16" fillId="0" borderId="5" xfId="1" applyNumberFormat="1" applyFont="1" applyBorder="1" applyAlignment="1">
      <alignment horizontal="right" vertical="center"/>
    </xf>
    <xf numFmtId="177" fontId="20" fillId="0" borderId="7" xfId="1" applyNumberFormat="1" applyFont="1" applyBorder="1" applyAlignment="1">
      <alignment horizontal="right" vertical="center"/>
    </xf>
    <xf numFmtId="41" fontId="14" fillId="0" borderId="7" xfId="1" applyFont="1" applyBorder="1" applyAlignment="1">
      <alignment horizontal="right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17" zoomScale="85" zoomScaleNormal="85" workbookViewId="0">
      <selection sqref="A1:H28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50" t="s">
        <v>61</v>
      </c>
      <c r="B2" s="50"/>
      <c r="C2" s="50"/>
      <c r="D2" s="50"/>
      <c r="E2" s="50"/>
      <c r="F2" s="50"/>
      <c r="G2" s="50"/>
      <c r="H2" s="50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56" t="s">
        <v>42</v>
      </c>
      <c r="B4" s="56"/>
      <c r="C4" s="9"/>
      <c r="D4" s="9"/>
      <c r="E4" s="10"/>
      <c r="F4" s="9"/>
      <c r="G4" s="9"/>
      <c r="H4" s="5" t="s">
        <v>0</v>
      </c>
    </row>
    <row r="5" spans="1:8" s="4" customFormat="1" ht="39.950000000000003" customHeight="1" x14ac:dyDescent="0.3">
      <c r="A5" s="51" t="s">
        <v>1</v>
      </c>
      <c r="B5" s="52"/>
      <c r="C5" s="52"/>
      <c r="D5" s="52" t="s">
        <v>56</v>
      </c>
      <c r="E5" s="52" t="s">
        <v>57</v>
      </c>
      <c r="F5" s="57" t="s">
        <v>58</v>
      </c>
      <c r="G5" s="58" t="s">
        <v>59</v>
      </c>
      <c r="H5" s="54" t="s">
        <v>60</v>
      </c>
    </row>
    <row r="6" spans="1:8" s="4" customFormat="1" ht="39.950000000000003" customHeight="1" thickBot="1" x14ac:dyDescent="0.35">
      <c r="A6" s="7" t="s">
        <v>2</v>
      </c>
      <c r="B6" s="12" t="s">
        <v>3</v>
      </c>
      <c r="C6" s="12" t="s">
        <v>4</v>
      </c>
      <c r="D6" s="53"/>
      <c r="E6" s="53"/>
      <c r="F6" s="53"/>
      <c r="G6" s="59"/>
      <c r="H6" s="55"/>
    </row>
    <row r="7" spans="1:8" s="4" customFormat="1" ht="39.950000000000003" customHeight="1" thickTop="1" x14ac:dyDescent="0.3">
      <c r="A7" s="60" t="s">
        <v>45</v>
      </c>
      <c r="B7" s="63" t="s">
        <v>44</v>
      </c>
      <c r="C7" s="46" t="s">
        <v>5</v>
      </c>
      <c r="D7" s="81">
        <v>2441660000</v>
      </c>
      <c r="E7" s="81">
        <f>SUM(D7,F7:G7)</f>
        <v>2144594700</v>
      </c>
      <c r="F7" s="81">
        <v>-297065300</v>
      </c>
      <c r="G7" s="81">
        <v>0</v>
      </c>
      <c r="H7" s="78" t="s">
        <v>79</v>
      </c>
    </row>
    <row r="8" spans="1:8" s="4" customFormat="1" ht="39.950000000000003" customHeight="1" x14ac:dyDescent="0.3">
      <c r="A8" s="61"/>
      <c r="B8" s="64"/>
      <c r="C8" s="44" t="s">
        <v>6</v>
      </c>
      <c r="D8" s="82">
        <v>652260000</v>
      </c>
      <c r="E8" s="82">
        <f t="shared" ref="D8:E9" si="0">SUM(D8,F8:G8)</f>
        <v>602300520</v>
      </c>
      <c r="F8" s="82">
        <v>-49959480</v>
      </c>
      <c r="G8" s="82">
        <v>0</v>
      </c>
      <c r="H8" s="79"/>
    </row>
    <row r="9" spans="1:8" s="4" customFormat="1" ht="39.950000000000003" customHeight="1" x14ac:dyDescent="0.3">
      <c r="A9" s="61"/>
      <c r="B9" s="64"/>
      <c r="C9" s="44" t="s">
        <v>13</v>
      </c>
      <c r="D9" s="82">
        <v>1834400000</v>
      </c>
      <c r="E9" s="82">
        <f t="shared" si="0"/>
        <v>1763265780</v>
      </c>
      <c r="F9" s="82">
        <v>-71134220</v>
      </c>
      <c r="G9" s="82">
        <v>0</v>
      </c>
      <c r="H9" s="80"/>
    </row>
    <row r="10" spans="1:8" s="4" customFormat="1" ht="39.950000000000003" customHeight="1" x14ac:dyDescent="0.3">
      <c r="A10" s="61"/>
      <c r="B10" s="64"/>
      <c r="C10" s="13" t="s">
        <v>51</v>
      </c>
      <c r="D10" s="83">
        <v>4928320000</v>
      </c>
      <c r="E10" s="83">
        <f>SUM(E7:E9)</f>
        <v>4510161000</v>
      </c>
      <c r="F10" s="83">
        <f>SUM(F7:F9)</f>
        <v>-418159000</v>
      </c>
      <c r="G10" s="83">
        <f>SUM(G7:G9)</f>
        <v>0</v>
      </c>
      <c r="H10" s="20"/>
    </row>
    <row r="11" spans="1:8" s="4" customFormat="1" ht="39.950000000000003" customHeight="1" x14ac:dyDescent="0.3">
      <c r="A11" s="61"/>
      <c r="B11" s="62" t="s">
        <v>36</v>
      </c>
      <c r="C11" s="62"/>
      <c r="D11" s="84">
        <v>4928320000</v>
      </c>
      <c r="E11" s="84">
        <f>SUM(E10)</f>
        <v>4510161000</v>
      </c>
      <c r="F11" s="84">
        <f>SUM(F10)</f>
        <v>-418159000</v>
      </c>
      <c r="G11" s="84">
        <f>SUM(G10)</f>
        <v>0</v>
      </c>
      <c r="H11" s="20"/>
    </row>
    <row r="12" spans="1:8" s="4" customFormat="1" ht="39.950000000000003" customHeight="1" x14ac:dyDescent="0.3">
      <c r="A12" s="61" t="s">
        <v>8</v>
      </c>
      <c r="B12" s="64" t="s">
        <v>9</v>
      </c>
      <c r="C12" s="44" t="s">
        <v>10</v>
      </c>
      <c r="D12" s="82">
        <v>21135000</v>
      </c>
      <c r="E12" s="82">
        <f t="shared" ref="D12:E12" si="1">SUM(D12,F12:G12)</f>
        <v>21135000</v>
      </c>
      <c r="F12" s="82">
        <v>0</v>
      </c>
      <c r="G12" s="82">
        <v>0</v>
      </c>
      <c r="H12" s="36"/>
    </row>
    <row r="13" spans="1:8" s="4" customFormat="1" ht="39.950000000000003" customHeight="1" x14ac:dyDescent="0.3">
      <c r="A13" s="61"/>
      <c r="B13" s="64"/>
      <c r="C13" s="13" t="s">
        <v>51</v>
      </c>
      <c r="D13" s="83">
        <v>21135000</v>
      </c>
      <c r="E13" s="83">
        <f>SUM(E12)</f>
        <v>21135000</v>
      </c>
      <c r="F13" s="83">
        <f t="shared" ref="F13:F14" si="2">SUM(F12)</f>
        <v>0</v>
      </c>
      <c r="G13" s="83">
        <f t="shared" ref="G13" si="3">SUM(G12)</f>
        <v>0</v>
      </c>
      <c r="H13" s="20"/>
    </row>
    <row r="14" spans="1:8" s="4" customFormat="1" ht="39.950000000000003" customHeight="1" x14ac:dyDescent="0.3">
      <c r="A14" s="61"/>
      <c r="B14" s="62" t="s">
        <v>36</v>
      </c>
      <c r="C14" s="62"/>
      <c r="D14" s="84">
        <v>21135000</v>
      </c>
      <c r="E14" s="84">
        <f t="shared" ref="D14:E14" si="4">SUM(E13)</f>
        <v>21135000</v>
      </c>
      <c r="F14" s="84">
        <f t="shared" si="2"/>
        <v>0</v>
      </c>
      <c r="G14" s="84">
        <f t="shared" ref="G14" si="5">SUM(G13)</f>
        <v>0</v>
      </c>
      <c r="H14" s="20"/>
    </row>
    <row r="15" spans="1:8" s="4" customFormat="1" ht="39.950000000000003" customHeight="1" x14ac:dyDescent="0.3">
      <c r="A15" s="65" t="s">
        <v>46</v>
      </c>
      <c r="B15" s="66" t="s">
        <v>47</v>
      </c>
      <c r="C15" s="44" t="s">
        <v>11</v>
      </c>
      <c r="D15" s="89">
        <v>5500000</v>
      </c>
      <c r="E15" s="89">
        <f>SUM(D15,F15:G15)</f>
        <v>5500000</v>
      </c>
      <c r="F15" s="82">
        <v>0</v>
      </c>
      <c r="G15" s="82">
        <v>0</v>
      </c>
      <c r="H15" s="37"/>
    </row>
    <row r="16" spans="1:8" s="4" customFormat="1" ht="39.950000000000003" customHeight="1" x14ac:dyDescent="0.3">
      <c r="A16" s="61"/>
      <c r="B16" s="64"/>
      <c r="C16" s="44" t="s">
        <v>12</v>
      </c>
      <c r="D16" s="89">
        <v>6000000</v>
      </c>
      <c r="E16" s="89">
        <f>SUM(D16,F16:G16)</f>
        <v>6000000</v>
      </c>
      <c r="F16" s="82">
        <v>0</v>
      </c>
      <c r="G16" s="82">
        <v>0</v>
      </c>
      <c r="H16" s="38"/>
    </row>
    <row r="17" spans="1:8" s="4" customFormat="1" ht="39.950000000000003" customHeight="1" x14ac:dyDescent="0.3">
      <c r="A17" s="61"/>
      <c r="B17" s="64"/>
      <c r="C17" s="13" t="s">
        <v>51</v>
      </c>
      <c r="D17" s="83">
        <v>11500000</v>
      </c>
      <c r="E17" s="83">
        <f>SUM(E15:E16)</f>
        <v>11500000</v>
      </c>
      <c r="F17" s="83">
        <f>SUM(F15:F16)</f>
        <v>0</v>
      </c>
      <c r="G17" s="83">
        <f>SUM(G15:G16)</f>
        <v>0</v>
      </c>
      <c r="H17" s="20"/>
    </row>
    <row r="18" spans="1:8" s="4" customFormat="1" ht="39.950000000000003" customHeight="1" x14ac:dyDescent="0.3">
      <c r="A18" s="61"/>
      <c r="B18" s="62" t="s">
        <v>36</v>
      </c>
      <c r="C18" s="62"/>
      <c r="D18" s="84">
        <v>11500000</v>
      </c>
      <c r="E18" s="84">
        <f>SUM(E17)</f>
        <v>11500000</v>
      </c>
      <c r="F18" s="84">
        <f>SUM(F17)</f>
        <v>0</v>
      </c>
      <c r="G18" s="84">
        <f>SUM(G17)</f>
        <v>0</v>
      </c>
      <c r="H18" s="20"/>
    </row>
    <row r="19" spans="1:8" s="4" customFormat="1" ht="39.950000000000003" customHeight="1" x14ac:dyDescent="0.3">
      <c r="A19" s="69" t="s">
        <v>62</v>
      </c>
      <c r="B19" s="70" t="s">
        <v>62</v>
      </c>
      <c r="C19" s="47" t="s">
        <v>63</v>
      </c>
      <c r="D19" s="82">
        <v>147823568</v>
      </c>
      <c r="E19" s="85">
        <f t="shared" ref="D19:E21" si="6">SUM(D19,F19:G19)</f>
        <v>147823568</v>
      </c>
      <c r="F19" s="85">
        <v>0</v>
      </c>
      <c r="G19" s="85">
        <v>0</v>
      </c>
      <c r="H19" s="39"/>
    </row>
    <row r="20" spans="1:8" s="4" customFormat="1" ht="39.950000000000003" customHeight="1" x14ac:dyDescent="0.3">
      <c r="A20" s="69"/>
      <c r="B20" s="70"/>
      <c r="C20" s="47" t="s">
        <v>39</v>
      </c>
      <c r="D20" s="82">
        <v>1465000</v>
      </c>
      <c r="E20" s="85">
        <f t="shared" si="6"/>
        <v>1465000</v>
      </c>
      <c r="F20" s="85">
        <v>0</v>
      </c>
      <c r="G20" s="85">
        <v>0</v>
      </c>
      <c r="H20" s="39"/>
    </row>
    <row r="21" spans="1:8" s="4" customFormat="1" ht="39.950000000000003" customHeight="1" x14ac:dyDescent="0.3">
      <c r="A21" s="69"/>
      <c r="B21" s="70"/>
      <c r="C21" s="47" t="s">
        <v>64</v>
      </c>
      <c r="D21" s="82">
        <v>1807773</v>
      </c>
      <c r="E21" s="85">
        <f t="shared" si="6"/>
        <v>1807773</v>
      </c>
      <c r="F21" s="85">
        <v>0</v>
      </c>
      <c r="G21" s="85">
        <v>0</v>
      </c>
      <c r="H21" s="39"/>
    </row>
    <row r="22" spans="1:8" s="4" customFormat="1" ht="39.950000000000003" customHeight="1" x14ac:dyDescent="0.3">
      <c r="A22" s="69"/>
      <c r="B22" s="70"/>
      <c r="C22" s="13" t="s">
        <v>51</v>
      </c>
      <c r="D22" s="83">
        <v>151096341</v>
      </c>
      <c r="E22" s="86">
        <f>SUM(E19:E21)</f>
        <v>151096341</v>
      </c>
      <c r="F22" s="86">
        <f>SUM(F19:F20)</f>
        <v>0</v>
      </c>
      <c r="G22" s="86">
        <f>SUM(G19:G20)</f>
        <v>0</v>
      </c>
      <c r="H22" s="40"/>
    </row>
    <row r="23" spans="1:8" s="4" customFormat="1" ht="39.950000000000003" customHeight="1" x14ac:dyDescent="0.3">
      <c r="A23" s="69"/>
      <c r="B23" s="62" t="s">
        <v>65</v>
      </c>
      <c r="C23" s="62"/>
      <c r="D23" s="84">
        <v>151096341</v>
      </c>
      <c r="E23" s="87">
        <f>SUM(E22)</f>
        <v>151096341</v>
      </c>
      <c r="F23" s="87">
        <f>SUM(F22)</f>
        <v>0</v>
      </c>
      <c r="G23" s="87">
        <f>SUM(G22)</f>
        <v>0</v>
      </c>
      <c r="H23" s="40"/>
    </row>
    <row r="24" spans="1:8" s="4" customFormat="1" ht="39.950000000000003" customHeight="1" x14ac:dyDescent="0.3">
      <c r="A24" s="69" t="s">
        <v>7</v>
      </c>
      <c r="B24" s="70" t="s">
        <v>7</v>
      </c>
      <c r="C24" s="47" t="s">
        <v>40</v>
      </c>
      <c r="D24" s="89">
        <v>120000</v>
      </c>
      <c r="E24" s="89">
        <f>SUM(D24,F24:G24)</f>
        <v>120000</v>
      </c>
      <c r="F24" s="82">
        <v>0</v>
      </c>
      <c r="G24" s="82">
        <v>0</v>
      </c>
      <c r="H24" s="41"/>
    </row>
    <row r="25" spans="1:8" s="4" customFormat="1" ht="39.950000000000003" customHeight="1" x14ac:dyDescent="0.3">
      <c r="A25" s="69"/>
      <c r="B25" s="70"/>
      <c r="C25" s="47" t="s">
        <v>41</v>
      </c>
      <c r="D25" s="89">
        <v>800</v>
      </c>
      <c r="E25" s="89">
        <f>SUM(D25,F25:G25)</f>
        <v>800</v>
      </c>
      <c r="F25" s="82">
        <v>0</v>
      </c>
      <c r="G25" s="82">
        <v>0</v>
      </c>
      <c r="H25" s="42"/>
    </row>
    <row r="26" spans="1:8" s="4" customFormat="1" ht="39.950000000000003" customHeight="1" x14ac:dyDescent="0.3">
      <c r="A26" s="69"/>
      <c r="B26" s="70"/>
      <c r="C26" s="13" t="s">
        <v>51</v>
      </c>
      <c r="D26" s="83">
        <v>120800</v>
      </c>
      <c r="E26" s="86">
        <f>SUM(E24:E25)</f>
        <v>120800</v>
      </c>
      <c r="F26" s="86">
        <f>SUM(F24:F25)</f>
        <v>0</v>
      </c>
      <c r="G26" s="86">
        <f>SUM(G24:G25)</f>
        <v>0</v>
      </c>
      <c r="H26" s="40"/>
    </row>
    <row r="27" spans="1:8" s="4" customFormat="1" ht="39.950000000000003" customHeight="1" x14ac:dyDescent="0.3">
      <c r="A27" s="69"/>
      <c r="B27" s="62" t="s">
        <v>36</v>
      </c>
      <c r="C27" s="62"/>
      <c r="D27" s="84">
        <v>120800</v>
      </c>
      <c r="E27" s="87">
        <f>SUM(E26)</f>
        <v>120800</v>
      </c>
      <c r="F27" s="87">
        <f>SUM(F26)</f>
        <v>0</v>
      </c>
      <c r="G27" s="87">
        <f>SUM(G26)</f>
        <v>0</v>
      </c>
      <c r="H27" s="40"/>
    </row>
    <row r="28" spans="1:8" s="4" customFormat="1" ht="50.1" customHeight="1" thickBot="1" x14ac:dyDescent="0.35">
      <c r="A28" s="67" t="s">
        <v>37</v>
      </c>
      <c r="B28" s="68"/>
      <c r="C28" s="68"/>
      <c r="D28" s="90">
        <v>5112172141</v>
      </c>
      <c r="E28" s="88">
        <f>SUM(E11,E14,E18,E23,E27)</f>
        <v>4694013141</v>
      </c>
      <c r="F28" s="88">
        <f>SUM(F11,F14,F18,F23,F27)</f>
        <v>-418159000</v>
      </c>
      <c r="G28" s="88">
        <f>SUM(G27,G23,G18,G14,G11)</f>
        <v>0</v>
      </c>
      <c r="H28" s="43"/>
    </row>
    <row r="30" spans="1:8" ht="30" customHeight="1" x14ac:dyDescent="0.3">
      <c r="D30" s="1">
        <f>D28-세출명세서!D44</f>
        <v>0</v>
      </c>
      <c r="E30" s="1">
        <f>E28-세출명세서!E44</f>
        <v>0</v>
      </c>
      <c r="F30" s="1">
        <f>F28-세출명세서!F44</f>
        <v>0</v>
      </c>
      <c r="G30" s="1">
        <f>G28-세출명세서!G44</f>
        <v>0</v>
      </c>
    </row>
  </sheetData>
  <autoFilter ref="A6:H28"/>
  <mergeCells count="25">
    <mergeCell ref="H7:H9"/>
    <mergeCell ref="A15:A18"/>
    <mergeCell ref="B18:C18"/>
    <mergeCell ref="B12:B13"/>
    <mergeCell ref="B15:B17"/>
    <mergeCell ref="A28:C28"/>
    <mergeCell ref="A19:A23"/>
    <mergeCell ref="B23:C23"/>
    <mergeCell ref="A24:A27"/>
    <mergeCell ref="B27:C27"/>
    <mergeCell ref="B19:B22"/>
    <mergeCell ref="B24:B26"/>
    <mergeCell ref="A7:A11"/>
    <mergeCell ref="B11:C11"/>
    <mergeCell ref="B7:B10"/>
    <mergeCell ref="A12:A14"/>
    <mergeCell ref="B14:C14"/>
    <mergeCell ref="A2:H2"/>
    <mergeCell ref="A5:C5"/>
    <mergeCell ref="D5:D6"/>
    <mergeCell ref="E5:E6"/>
    <mergeCell ref="H5:H6"/>
    <mergeCell ref="A4:B4"/>
    <mergeCell ref="F5:F6"/>
    <mergeCell ref="G5:G6"/>
  </mergeCells>
  <phoneticPr fontId="2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zoomScale="85" zoomScaleNormal="85" zoomScaleSheetLayoutView="85" workbookViewId="0">
      <selection activeCell="G11" sqref="G1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50" t="s">
        <v>66</v>
      </c>
      <c r="B2" s="50"/>
      <c r="C2" s="50"/>
      <c r="D2" s="50"/>
      <c r="E2" s="50"/>
      <c r="F2" s="50"/>
      <c r="G2" s="50"/>
      <c r="H2" s="50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56" t="s">
        <v>43</v>
      </c>
      <c r="B4" s="56"/>
      <c r="C4" s="9"/>
      <c r="D4" s="9"/>
      <c r="E4" s="11"/>
      <c r="F4" s="9"/>
      <c r="G4" s="9"/>
      <c r="H4" s="5" t="s">
        <v>0</v>
      </c>
    </row>
    <row r="5" spans="1:8" s="4" customFormat="1" ht="39.950000000000003" customHeight="1" x14ac:dyDescent="0.3">
      <c r="A5" s="51" t="s">
        <v>1</v>
      </c>
      <c r="B5" s="52"/>
      <c r="C5" s="52"/>
      <c r="D5" s="52" t="s">
        <v>56</v>
      </c>
      <c r="E5" s="52" t="s">
        <v>57</v>
      </c>
      <c r="F5" s="57" t="s">
        <v>58</v>
      </c>
      <c r="G5" s="58" t="s">
        <v>59</v>
      </c>
      <c r="H5" s="54" t="s">
        <v>60</v>
      </c>
    </row>
    <row r="6" spans="1:8" s="4" customFormat="1" ht="39.950000000000003" customHeight="1" thickBot="1" x14ac:dyDescent="0.35">
      <c r="A6" s="7" t="s">
        <v>2</v>
      </c>
      <c r="B6" s="12" t="s">
        <v>3</v>
      </c>
      <c r="C6" s="12" t="s">
        <v>4</v>
      </c>
      <c r="D6" s="53"/>
      <c r="E6" s="53"/>
      <c r="F6" s="53"/>
      <c r="G6" s="59"/>
      <c r="H6" s="55"/>
    </row>
    <row r="7" spans="1:8" s="4" customFormat="1" ht="30" customHeight="1" thickTop="1" x14ac:dyDescent="0.3">
      <c r="A7" s="73" t="s">
        <v>14</v>
      </c>
      <c r="B7" s="74" t="s">
        <v>15</v>
      </c>
      <c r="C7" s="46" t="s">
        <v>16</v>
      </c>
      <c r="D7" s="81">
        <v>1020434380</v>
      </c>
      <c r="E7" s="81">
        <f>SUM(D7,F7:G7)</f>
        <v>1017886880</v>
      </c>
      <c r="F7" s="81">
        <v>0</v>
      </c>
      <c r="G7" s="82">
        <v>-2547500</v>
      </c>
      <c r="H7" s="16"/>
    </row>
    <row r="8" spans="1:8" s="4" customFormat="1" ht="30" customHeight="1" x14ac:dyDescent="0.3">
      <c r="A8" s="61"/>
      <c r="B8" s="64"/>
      <c r="C8" s="44" t="s">
        <v>17</v>
      </c>
      <c r="D8" s="82">
        <v>254942150</v>
      </c>
      <c r="E8" s="82">
        <f t="shared" ref="D8:E21" si="0">SUM(D8,F8:G8)</f>
        <v>258802150</v>
      </c>
      <c r="F8" s="82">
        <v>3220000</v>
      </c>
      <c r="G8" s="82">
        <v>640000</v>
      </c>
      <c r="H8" s="15" t="s">
        <v>77</v>
      </c>
    </row>
    <row r="9" spans="1:8" s="4" customFormat="1" ht="30" customHeight="1" x14ac:dyDescent="0.3">
      <c r="A9" s="61"/>
      <c r="B9" s="64"/>
      <c r="C9" s="45" t="s">
        <v>55</v>
      </c>
      <c r="D9" s="82">
        <v>80796890</v>
      </c>
      <c r="E9" s="82">
        <f t="shared" si="0"/>
        <v>82096200</v>
      </c>
      <c r="F9" s="82">
        <v>0</v>
      </c>
      <c r="G9" s="82">
        <v>1299310</v>
      </c>
      <c r="H9" s="17"/>
    </row>
    <row r="10" spans="1:8" s="4" customFormat="1" ht="30" customHeight="1" x14ac:dyDescent="0.3">
      <c r="A10" s="61"/>
      <c r="B10" s="64"/>
      <c r="C10" s="44" t="s">
        <v>18</v>
      </c>
      <c r="D10" s="82">
        <v>115495720</v>
      </c>
      <c r="E10" s="82">
        <f t="shared" si="0"/>
        <v>111331980</v>
      </c>
      <c r="F10" s="82">
        <v>0</v>
      </c>
      <c r="G10" s="82">
        <v>-4163740</v>
      </c>
      <c r="H10" s="18"/>
    </row>
    <row r="11" spans="1:8" s="4" customFormat="1" ht="30" customHeight="1" x14ac:dyDescent="0.3">
      <c r="A11" s="61"/>
      <c r="B11" s="64"/>
      <c r="C11" s="44" t="s">
        <v>19</v>
      </c>
      <c r="D11" s="82">
        <v>4200000</v>
      </c>
      <c r="E11" s="82">
        <f t="shared" si="0"/>
        <v>4200000</v>
      </c>
      <c r="F11" s="82">
        <v>0</v>
      </c>
      <c r="G11" s="82">
        <v>0</v>
      </c>
      <c r="H11" s="19"/>
    </row>
    <row r="12" spans="1:8" s="4" customFormat="1" ht="30" customHeight="1" x14ac:dyDescent="0.3">
      <c r="A12" s="61"/>
      <c r="B12" s="64"/>
      <c r="C12" s="13" t="s">
        <v>52</v>
      </c>
      <c r="D12" s="83">
        <v>1475869140</v>
      </c>
      <c r="E12" s="83">
        <f t="shared" ref="D12:E12" si="1">SUM(E7:E11)</f>
        <v>1474317210</v>
      </c>
      <c r="F12" s="83">
        <f>SUM(F7:F11)</f>
        <v>3220000</v>
      </c>
      <c r="G12" s="83">
        <f>SUM(G7:G11)</f>
        <v>-4771930</v>
      </c>
      <c r="H12" s="20"/>
    </row>
    <row r="13" spans="1:8" s="4" customFormat="1" ht="30" customHeight="1" x14ac:dyDescent="0.3">
      <c r="A13" s="61"/>
      <c r="B13" s="66" t="s">
        <v>48</v>
      </c>
      <c r="C13" s="44" t="s">
        <v>20</v>
      </c>
      <c r="D13" s="82">
        <v>3000000</v>
      </c>
      <c r="E13" s="82">
        <f t="shared" si="0"/>
        <v>3000000</v>
      </c>
      <c r="F13" s="82">
        <v>0</v>
      </c>
      <c r="G13" s="82">
        <v>0</v>
      </c>
      <c r="H13" s="21"/>
    </row>
    <row r="14" spans="1:8" s="4" customFormat="1" ht="30" customHeight="1" x14ac:dyDescent="0.3">
      <c r="A14" s="61"/>
      <c r="B14" s="64"/>
      <c r="C14" s="44" t="s">
        <v>21</v>
      </c>
      <c r="D14" s="82">
        <v>5208000</v>
      </c>
      <c r="E14" s="82">
        <f t="shared" si="0"/>
        <v>4647900</v>
      </c>
      <c r="F14" s="82">
        <v>0</v>
      </c>
      <c r="G14" s="82">
        <v>-560100</v>
      </c>
      <c r="H14" s="22"/>
    </row>
    <row r="15" spans="1:8" s="4" customFormat="1" ht="30" customHeight="1" x14ac:dyDescent="0.3">
      <c r="A15" s="61"/>
      <c r="B15" s="64"/>
      <c r="C15" s="13" t="s">
        <v>53</v>
      </c>
      <c r="D15" s="83">
        <v>8208000</v>
      </c>
      <c r="E15" s="83">
        <f t="shared" ref="D15:E15" si="2">SUM(E13:E14)</f>
        <v>7647900</v>
      </c>
      <c r="F15" s="83">
        <f>SUM(F13:F14)</f>
        <v>0</v>
      </c>
      <c r="G15" s="83">
        <f>SUM(G13:G14)</f>
        <v>-560100</v>
      </c>
      <c r="H15" s="20"/>
    </row>
    <row r="16" spans="1:8" s="4" customFormat="1" ht="30" customHeight="1" x14ac:dyDescent="0.3">
      <c r="A16" s="61"/>
      <c r="B16" s="64" t="s">
        <v>22</v>
      </c>
      <c r="C16" s="44" t="s">
        <v>23</v>
      </c>
      <c r="D16" s="82">
        <v>8050000</v>
      </c>
      <c r="E16" s="82">
        <f t="shared" si="0"/>
        <v>5675000</v>
      </c>
      <c r="F16" s="82">
        <v>0</v>
      </c>
      <c r="G16" s="82">
        <v>-2375000</v>
      </c>
      <c r="H16" s="23"/>
    </row>
    <row r="17" spans="1:8" s="4" customFormat="1" ht="30" customHeight="1" x14ac:dyDescent="0.3">
      <c r="A17" s="61"/>
      <c r="B17" s="64"/>
      <c r="C17" s="44" t="s">
        <v>24</v>
      </c>
      <c r="D17" s="82">
        <v>44833600</v>
      </c>
      <c r="E17" s="82">
        <f t="shared" si="0"/>
        <v>53478550</v>
      </c>
      <c r="F17" s="82">
        <v>0</v>
      </c>
      <c r="G17" s="82">
        <v>8644950</v>
      </c>
      <c r="H17" s="24"/>
    </row>
    <row r="18" spans="1:8" s="4" customFormat="1" ht="30" customHeight="1" x14ac:dyDescent="0.3">
      <c r="A18" s="61"/>
      <c r="B18" s="64"/>
      <c r="C18" s="44" t="s">
        <v>25</v>
      </c>
      <c r="D18" s="82">
        <v>26200000</v>
      </c>
      <c r="E18" s="82">
        <f t="shared" si="0"/>
        <v>25660000</v>
      </c>
      <c r="F18" s="82">
        <v>0</v>
      </c>
      <c r="G18" s="82">
        <v>-540000</v>
      </c>
      <c r="H18" s="25"/>
    </row>
    <row r="19" spans="1:8" s="4" customFormat="1" ht="30" customHeight="1" x14ac:dyDescent="0.3">
      <c r="A19" s="61"/>
      <c r="B19" s="64"/>
      <c r="C19" s="44" t="s">
        <v>26</v>
      </c>
      <c r="D19" s="82">
        <v>7930000</v>
      </c>
      <c r="E19" s="82">
        <f t="shared" si="0"/>
        <v>7897020</v>
      </c>
      <c r="F19" s="82">
        <v>0</v>
      </c>
      <c r="G19" s="82">
        <v>-32980</v>
      </c>
      <c r="H19" s="26"/>
    </row>
    <row r="20" spans="1:8" s="4" customFormat="1" ht="30" customHeight="1" x14ac:dyDescent="0.3">
      <c r="A20" s="61"/>
      <c r="B20" s="64"/>
      <c r="C20" s="44" t="s">
        <v>27</v>
      </c>
      <c r="D20" s="82">
        <v>3000000</v>
      </c>
      <c r="E20" s="82">
        <f t="shared" si="0"/>
        <v>1500000</v>
      </c>
      <c r="F20" s="82">
        <v>0</v>
      </c>
      <c r="G20" s="82">
        <v>-1500000</v>
      </c>
      <c r="H20" s="27"/>
    </row>
    <row r="21" spans="1:8" s="4" customFormat="1" ht="30" customHeight="1" x14ac:dyDescent="0.3">
      <c r="A21" s="61"/>
      <c r="B21" s="64"/>
      <c r="C21" s="44" t="s">
        <v>28</v>
      </c>
      <c r="D21" s="82">
        <v>16315900</v>
      </c>
      <c r="E21" s="82">
        <f t="shared" si="0"/>
        <v>18036960</v>
      </c>
      <c r="F21" s="82">
        <v>0</v>
      </c>
      <c r="G21" s="82">
        <v>1721060</v>
      </c>
      <c r="H21" s="28"/>
    </row>
    <row r="22" spans="1:8" s="4" customFormat="1" ht="30" customHeight="1" x14ac:dyDescent="0.3">
      <c r="A22" s="61"/>
      <c r="B22" s="64"/>
      <c r="C22" s="13" t="s">
        <v>54</v>
      </c>
      <c r="D22" s="83">
        <v>106329500</v>
      </c>
      <c r="E22" s="83">
        <f>SUM(E16:E21)</f>
        <v>112247530</v>
      </c>
      <c r="F22" s="83">
        <f>SUM(F16:F21)</f>
        <v>0</v>
      </c>
      <c r="G22" s="83">
        <f>SUM(G16:G21)</f>
        <v>5918030</v>
      </c>
      <c r="H22" s="20"/>
    </row>
    <row r="23" spans="1:8" s="4" customFormat="1" ht="30" customHeight="1" x14ac:dyDescent="0.3">
      <c r="A23" s="61"/>
      <c r="B23" s="62" t="s">
        <v>35</v>
      </c>
      <c r="C23" s="62"/>
      <c r="D23" s="84">
        <v>1590406640</v>
      </c>
      <c r="E23" s="84">
        <f t="shared" ref="D23:E23" si="3">SUM(E22,E15,E12)</f>
        <v>1594212640</v>
      </c>
      <c r="F23" s="84">
        <f>SUM(F22,F15,F12)</f>
        <v>3220000</v>
      </c>
      <c r="G23" s="84">
        <f>SUM(G22,G15,G12)</f>
        <v>586000</v>
      </c>
      <c r="H23" s="20"/>
    </row>
    <row r="24" spans="1:8" s="4" customFormat="1" ht="30" customHeight="1" x14ac:dyDescent="0.3">
      <c r="A24" s="75" t="s">
        <v>49</v>
      </c>
      <c r="B24" s="70" t="s">
        <v>29</v>
      </c>
      <c r="C24" s="44" t="s">
        <v>30</v>
      </c>
      <c r="D24" s="82">
        <v>0</v>
      </c>
      <c r="E24" s="82">
        <f t="shared" ref="D24:E26" si="4">SUM(D24,F24:G24)</f>
        <v>0</v>
      </c>
      <c r="F24" s="82">
        <v>0</v>
      </c>
      <c r="G24" s="82">
        <v>0</v>
      </c>
      <c r="H24" s="29"/>
    </row>
    <row r="25" spans="1:8" s="4" customFormat="1" ht="30" customHeight="1" x14ac:dyDescent="0.3">
      <c r="A25" s="69"/>
      <c r="B25" s="70"/>
      <c r="C25" s="44" t="s">
        <v>31</v>
      </c>
      <c r="D25" s="82">
        <v>8000000</v>
      </c>
      <c r="E25" s="82">
        <f t="shared" si="4"/>
        <v>8000000</v>
      </c>
      <c r="F25" s="82">
        <v>0</v>
      </c>
      <c r="G25" s="82">
        <v>0</v>
      </c>
      <c r="H25" s="30"/>
    </row>
    <row r="26" spans="1:8" s="4" customFormat="1" ht="30" customHeight="1" x14ac:dyDescent="0.3">
      <c r="A26" s="69"/>
      <c r="B26" s="70"/>
      <c r="C26" s="44" t="s">
        <v>32</v>
      </c>
      <c r="D26" s="82">
        <v>0</v>
      </c>
      <c r="E26" s="82">
        <f t="shared" si="4"/>
        <v>4774000</v>
      </c>
      <c r="F26" s="82">
        <v>0</v>
      </c>
      <c r="G26" s="82">
        <v>4774000</v>
      </c>
      <c r="H26" s="31"/>
    </row>
    <row r="27" spans="1:8" s="4" customFormat="1" ht="30" customHeight="1" x14ac:dyDescent="0.3">
      <c r="A27" s="69"/>
      <c r="B27" s="70"/>
      <c r="C27" s="13" t="s">
        <v>54</v>
      </c>
      <c r="D27" s="83">
        <v>8000000</v>
      </c>
      <c r="E27" s="83">
        <f>SUM(E24:E26)</f>
        <v>12774000</v>
      </c>
      <c r="F27" s="83">
        <f>SUM(F24:F26)</f>
        <v>0</v>
      </c>
      <c r="G27" s="83">
        <f>SUM(G24:G26)</f>
        <v>4774000</v>
      </c>
      <c r="H27" s="20"/>
    </row>
    <row r="28" spans="1:8" s="4" customFormat="1" ht="30" customHeight="1" x14ac:dyDescent="0.3">
      <c r="A28" s="69"/>
      <c r="B28" s="62" t="s">
        <v>35</v>
      </c>
      <c r="C28" s="62"/>
      <c r="D28" s="84">
        <v>8000000</v>
      </c>
      <c r="E28" s="84">
        <f>SUM(E27)</f>
        <v>12774000</v>
      </c>
      <c r="F28" s="84">
        <f>SUM(F27)</f>
        <v>0</v>
      </c>
      <c r="G28" s="84">
        <f>SUM(G27)</f>
        <v>4774000</v>
      </c>
      <c r="H28" s="20"/>
    </row>
    <row r="29" spans="1:8" s="4" customFormat="1" ht="30" customHeight="1" x14ac:dyDescent="0.3">
      <c r="A29" s="69" t="s">
        <v>33</v>
      </c>
      <c r="B29" s="70" t="s">
        <v>34</v>
      </c>
      <c r="C29" s="47" t="s">
        <v>72</v>
      </c>
      <c r="D29" s="82">
        <v>3344613360</v>
      </c>
      <c r="E29" s="82">
        <f t="shared" ref="D29:E30" si="5">SUM(D29,F29:G29)</f>
        <v>2917874360</v>
      </c>
      <c r="F29" s="82">
        <v>-421379000</v>
      </c>
      <c r="G29" s="82">
        <v>-5360000</v>
      </c>
      <c r="H29" s="14" t="s">
        <v>78</v>
      </c>
    </row>
    <row r="30" spans="1:8" s="4" customFormat="1" ht="30" customHeight="1" x14ac:dyDescent="0.3">
      <c r="A30" s="69"/>
      <c r="B30" s="70"/>
      <c r="C30" s="47" t="s">
        <v>73</v>
      </c>
      <c r="D30" s="82">
        <v>7900000</v>
      </c>
      <c r="E30" s="82">
        <f t="shared" si="5"/>
        <v>7900000</v>
      </c>
      <c r="F30" s="82">
        <v>0</v>
      </c>
      <c r="G30" s="82">
        <v>0</v>
      </c>
      <c r="H30" s="32"/>
    </row>
    <row r="31" spans="1:8" s="4" customFormat="1" ht="30" customHeight="1" x14ac:dyDescent="0.3">
      <c r="A31" s="69"/>
      <c r="B31" s="70"/>
      <c r="C31" s="47" t="s">
        <v>74</v>
      </c>
      <c r="D31" s="89">
        <v>11808573</v>
      </c>
      <c r="E31" s="89">
        <f>SUM(D31,F31:G31)</f>
        <v>11808573</v>
      </c>
      <c r="F31" s="82">
        <v>0</v>
      </c>
      <c r="G31" s="82">
        <v>0</v>
      </c>
      <c r="H31" s="33"/>
    </row>
    <row r="32" spans="1:8" s="4" customFormat="1" ht="30" customHeight="1" x14ac:dyDescent="0.3">
      <c r="A32" s="69"/>
      <c r="B32" s="70"/>
      <c r="C32" s="13" t="s">
        <v>54</v>
      </c>
      <c r="D32" s="83">
        <v>3364321933</v>
      </c>
      <c r="E32" s="83">
        <f>SUM(E29:E31)</f>
        <v>2937582933</v>
      </c>
      <c r="F32" s="83">
        <f>SUM(F29:F31)</f>
        <v>-421379000</v>
      </c>
      <c r="G32" s="83">
        <f>SUM(G29:G31)</f>
        <v>-5360000</v>
      </c>
      <c r="H32" s="34"/>
    </row>
    <row r="33" spans="1:8" s="4" customFormat="1" ht="30" customHeight="1" x14ac:dyDescent="0.3">
      <c r="A33" s="69"/>
      <c r="B33" s="77" t="s">
        <v>35</v>
      </c>
      <c r="C33" s="77"/>
      <c r="D33" s="84">
        <v>3364321933</v>
      </c>
      <c r="E33" s="84">
        <f>SUM(E32)</f>
        <v>2937582933</v>
      </c>
      <c r="F33" s="84">
        <f>SUM(F32)</f>
        <v>-421379000</v>
      </c>
      <c r="G33" s="84">
        <f>SUM(G32)</f>
        <v>-5360000</v>
      </c>
      <c r="H33" s="34"/>
    </row>
    <row r="34" spans="1:8" s="4" customFormat="1" ht="30" customHeight="1" x14ac:dyDescent="0.3">
      <c r="A34" s="75" t="s">
        <v>50</v>
      </c>
      <c r="B34" s="76" t="s">
        <v>38</v>
      </c>
      <c r="C34" s="47" t="s">
        <v>70</v>
      </c>
      <c r="D34" s="82">
        <v>147823568</v>
      </c>
      <c r="E34" s="82">
        <f t="shared" ref="D34:E35" si="6">SUM(D34,F34:G34)</f>
        <v>147823568</v>
      </c>
      <c r="F34" s="82">
        <v>0</v>
      </c>
      <c r="G34" s="82">
        <v>0</v>
      </c>
      <c r="H34" s="31"/>
    </row>
    <row r="35" spans="1:8" s="4" customFormat="1" ht="30" customHeight="1" x14ac:dyDescent="0.3">
      <c r="A35" s="69"/>
      <c r="B35" s="76"/>
      <c r="C35" s="47" t="s">
        <v>71</v>
      </c>
      <c r="D35" s="82">
        <v>0</v>
      </c>
      <c r="E35" s="82">
        <f t="shared" si="6"/>
        <v>0</v>
      </c>
      <c r="F35" s="82">
        <v>0</v>
      </c>
      <c r="G35" s="82">
        <v>0</v>
      </c>
      <c r="H35" s="35"/>
    </row>
    <row r="36" spans="1:8" s="4" customFormat="1" ht="30" customHeight="1" x14ac:dyDescent="0.3">
      <c r="A36" s="69"/>
      <c r="B36" s="76"/>
      <c r="C36" s="13" t="s">
        <v>54</v>
      </c>
      <c r="D36" s="83">
        <v>147823568</v>
      </c>
      <c r="E36" s="83">
        <f>SUM(E34:E35)</f>
        <v>147823568</v>
      </c>
      <c r="F36" s="83">
        <f>SUM(F34:F35)</f>
        <v>0</v>
      </c>
      <c r="G36" s="83">
        <f>SUM(G34:G35)</f>
        <v>0</v>
      </c>
      <c r="H36" s="20"/>
    </row>
    <row r="37" spans="1:8" s="4" customFormat="1" ht="30" customHeight="1" x14ac:dyDescent="0.3">
      <c r="A37" s="69"/>
      <c r="B37" s="62" t="s">
        <v>35</v>
      </c>
      <c r="C37" s="62"/>
      <c r="D37" s="84">
        <v>147823568</v>
      </c>
      <c r="E37" s="84">
        <f>SUM(E36)</f>
        <v>147823568</v>
      </c>
      <c r="F37" s="84">
        <f>SUM(F36)</f>
        <v>0</v>
      </c>
      <c r="G37" s="84">
        <f>SUM(G36)</f>
        <v>0</v>
      </c>
      <c r="H37" s="20"/>
    </row>
    <row r="38" spans="1:8" s="8" customFormat="1" ht="30" customHeight="1" x14ac:dyDescent="0.3">
      <c r="A38" s="75" t="s">
        <v>62</v>
      </c>
      <c r="B38" s="76" t="s">
        <v>75</v>
      </c>
      <c r="C38" s="47" t="s">
        <v>67</v>
      </c>
      <c r="D38" s="82">
        <v>0</v>
      </c>
      <c r="E38" s="82">
        <f t="shared" ref="D38:E41" si="7">SUM(D38,F38:G38)</f>
        <v>0</v>
      </c>
      <c r="F38" s="82">
        <v>0</v>
      </c>
      <c r="G38" s="82">
        <v>0</v>
      </c>
      <c r="H38" s="31"/>
    </row>
    <row r="39" spans="1:8" ht="30" customHeight="1" x14ac:dyDescent="0.3">
      <c r="A39" s="75"/>
      <c r="B39" s="76"/>
      <c r="C39" s="47" t="s">
        <v>68</v>
      </c>
      <c r="D39" s="82">
        <v>0</v>
      </c>
      <c r="E39" s="82">
        <f t="shared" si="7"/>
        <v>0</v>
      </c>
      <c r="F39" s="82">
        <v>0</v>
      </c>
      <c r="G39" s="82">
        <v>0</v>
      </c>
      <c r="H39" s="31"/>
    </row>
    <row r="40" spans="1:8" ht="30" customHeight="1" x14ac:dyDescent="0.3">
      <c r="A40" s="75"/>
      <c r="B40" s="76"/>
      <c r="C40" s="47" t="s">
        <v>69</v>
      </c>
      <c r="D40" s="89">
        <v>1500000</v>
      </c>
      <c r="E40" s="89">
        <f t="shared" si="7"/>
        <v>1500000</v>
      </c>
      <c r="F40" s="82">
        <v>0</v>
      </c>
      <c r="G40" s="82">
        <v>0</v>
      </c>
      <c r="H40" s="31"/>
    </row>
    <row r="41" spans="1:8" ht="30" customHeight="1" x14ac:dyDescent="0.3">
      <c r="A41" s="69"/>
      <c r="B41" s="76"/>
      <c r="C41" s="47" t="s">
        <v>76</v>
      </c>
      <c r="D41" s="89">
        <v>120000</v>
      </c>
      <c r="E41" s="89">
        <f t="shared" si="7"/>
        <v>120000</v>
      </c>
      <c r="F41" s="82">
        <v>0</v>
      </c>
      <c r="G41" s="82">
        <v>0</v>
      </c>
      <c r="H41" s="31"/>
    </row>
    <row r="42" spans="1:8" ht="30" customHeight="1" x14ac:dyDescent="0.3">
      <c r="A42" s="69"/>
      <c r="B42" s="76"/>
      <c r="C42" s="48" t="s">
        <v>51</v>
      </c>
      <c r="D42" s="83">
        <v>1620000</v>
      </c>
      <c r="E42" s="83">
        <f t="shared" ref="E42:G42" si="8">SUM(E38:E41)</f>
        <v>1620000</v>
      </c>
      <c r="F42" s="83">
        <f t="shared" si="8"/>
        <v>0</v>
      </c>
      <c r="G42" s="83">
        <f t="shared" si="8"/>
        <v>0</v>
      </c>
      <c r="H42" s="34"/>
    </row>
    <row r="43" spans="1:8" ht="30" customHeight="1" x14ac:dyDescent="0.3">
      <c r="A43" s="69"/>
      <c r="B43" s="77" t="s">
        <v>35</v>
      </c>
      <c r="C43" s="77"/>
      <c r="D43" s="84">
        <v>1620000</v>
      </c>
      <c r="E43" s="84">
        <f t="shared" ref="E43:G43" si="9">SUM(E42)</f>
        <v>1620000</v>
      </c>
      <c r="F43" s="84">
        <f t="shared" si="9"/>
        <v>0</v>
      </c>
      <c r="G43" s="84">
        <f t="shared" si="9"/>
        <v>0</v>
      </c>
      <c r="H43" s="34"/>
    </row>
    <row r="44" spans="1:8" ht="39.950000000000003" customHeight="1" thickBot="1" x14ac:dyDescent="0.35">
      <c r="A44" s="71" t="s">
        <v>37</v>
      </c>
      <c r="B44" s="72"/>
      <c r="C44" s="72"/>
      <c r="D44" s="91">
        <v>5112172141</v>
      </c>
      <c r="E44" s="91">
        <f t="shared" ref="E44:G44" si="10">SUM(E43,E37,E33,E28,E23)</f>
        <v>4694013141</v>
      </c>
      <c r="F44" s="91">
        <f t="shared" si="10"/>
        <v>-418159000</v>
      </c>
      <c r="G44" s="91">
        <f t="shared" si="10"/>
        <v>0</v>
      </c>
      <c r="H44" s="49"/>
    </row>
    <row r="45" spans="1:8" ht="30" customHeight="1" x14ac:dyDescent="0.3">
      <c r="H45" s="1"/>
    </row>
    <row r="46" spans="1:8" ht="30" customHeight="1" x14ac:dyDescent="0.3">
      <c r="H46" s="1"/>
    </row>
    <row r="47" spans="1:8" ht="30" customHeight="1" x14ac:dyDescent="0.3">
      <c r="H47" s="1"/>
    </row>
  </sheetData>
  <autoFilter ref="A6:H38"/>
  <mergeCells count="26">
    <mergeCell ref="A38:A43"/>
    <mergeCell ref="B38:B42"/>
    <mergeCell ref="B43:C43"/>
    <mergeCell ref="B24:B27"/>
    <mergeCell ref="B28:C28"/>
    <mergeCell ref="B29:B32"/>
    <mergeCell ref="B33:C33"/>
    <mergeCell ref="A34:A37"/>
    <mergeCell ref="B34:B36"/>
    <mergeCell ref="A29:A33"/>
    <mergeCell ref="A44:C44"/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  <mergeCell ref="A4:B4"/>
    <mergeCell ref="B37:C37"/>
    <mergeCell ref="A24:A2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2023-10-06T01:37:24Z</cp:lastPrinted>
  <dcterms:created xsi:type="dcterms:W3CDTF">2017-12-28T02:48:06Z</dcterms:created>
  <dcterms:modified xsi:type="dcterms:W3CDTF">2023-10-06T01:37:57Z</dcterms:modified>
</cp:coreProperties>
</file>