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5. 공동육아나눔터\13.공동육아나눔터 세입세출 정보공시\2024년 정보공시\"/>
    </mc:Choice>
  </mc:AlternateContent>
  <xr:revisionPtr revIDLastSave="0" documentId="13_ncr:1_{112C6DEE-4EC5-40F9-A3DF-907C8D09E8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세입세출_총괄표" sheetId="1" r:id="rId1"/>
    <sheet name="2.세입예산서" sheetId="2" r:id="rId2"/>
    <sheet name="3.세출예산서" sheetId="3" r:id="rId3"/>
  </sheets>
  <definedNames>
    <definedName name="_xlnm.Print_Area" localSheetId="2">'3.세출예산서'!$A$1:$G$33</definedName>
  </definedNames>
  <calcPr calcId="191029"/>
</workbook>
</file>

<file path=xl/calcChain.xml><?xml version="1.0" encoding="utf-8"?>
<calcChain xmlns="http://schemas.openxmlformats.org/spreadsheetml/2006/main">
  <c r="F10" i="2" l="1"/>
  <c r="E8" i="2"/>
  <c r="E9" i="2" s="1"/>
  <c r="F9" i="2" s="1"/>
  <c r="E20" i="3"/>
  <c r="D20" i="3"/>
  <c r="D19" i="3" s="1"/>
  <c r="F17" i="3"/>
  <c r="G17" i="3" s="1"/>
  <c r="F14" i="3"/>
  <c r="F11" i="3"/>
  <c r="F10" i="3"/>
  <c r="F9" i="3"/>
  <c r="F8" i="3"/>
  <c r="E23" i="3"/>
  <c r="D23" i="3"/>
  <c r="E19" i="3" l="1"/>
  <c r="D26" i="3" l="1"/>
  <c r="D25" i="3" s="1"/>
  <c r="D22" i="3"/>
  <c r="D13" i="3"/>
  <c r="D12" i="3" s="1"/>
  <c r="D7" i="3"/>
  <c r="D6" i="3" s="1"/>
  <c r="D7" i="2"/>
  <c r="D6" i="2" s="1"/>
  <c r="D5" i="2" s="1"/>
  <c r="E7" i="1"/>
  <c r="D5" i="3" l="1"/>
  <c r="F31" i="3"/>
  <c r="F30" i="3"/>
  <c r="F29" i="3"/>
  <c r="F28" i="3"/>
  <c r="E26" i="3"/>
  <c r="E25" i="3" s="1"/>
  <c r="F24" i="3"/>
  <c r="G24" i="3" s="1"/>
  <c r="F23" i="3"/>
  <c r="G23" i="3" s="1"/>
  <c r="G14" i="3"/>
  <c r="E13" i="3"/>
  <c r="G11" i="3"/>
  <c r="G10" i="3"/>
  <c r="G9" i="3"/>
  <c r="G8" i="3"/>
  <c r="E7" i="3"/>
  <c r="G10" i="2"/>
  <c r="G9" i="2"/>
  <c r="F8" i="2"/>
  <c r="G8" i="2" s="1"/>
  <c r="E6" i="2"/>
  <c r="F6" i="2" s="1"/>
  <c r="G6" i="2" s="1"/>
  <c r="F7" i="1"/>
  <c r="C7" i="1"/>
  <c r="B7" i="1"/>
  <c r="E6" i="3" l="1"/>
  <c r="F6" i="3" s="1"/>
  <c r="F7" i="3"/>
  <c r="E12" i="3"/>
  <c r="G6" i="3"/>
  <c r="E22" i="3"/>
  <c r="F22" i="3" s="1"/>
  <c r="E5" i="2"/>
  <c r="F5" i="2" s="1"/>
  <c r="G5" i="2" s="1"/>
  <c r="G7" i="3"/>
  <c r="F7" i="2"/>
  <c r="G7" i="2" s="1"/>
  <c r="E5" i="3" l="1"/>
  <c r="F5" i="3" l="1"/>
  <c r="G5" i="3" s="1"/>
</calcChain>
</file>

<file path=xl/sharedStrings.xml><?xml version="1.0" encoding="utf-8"?>
<sst xmlns="http://schemas.openxmlformats.org/spreadsheetml/2006/main" count="91" uniqueCount="59">
  <si>
    <t>세출</t>
  </si>
  <si>
    <t>세입</t>
  </si>
  <si>
    <t>-</t>
  </si>
  <si>
    <t>반환금</t>
  </si>
  <si>
    <t>여비</t>
  </si>
  <si>
    <t xml:space="preserve">총계 </t>
  </si>
  <si>
    <t>예비비</t>
  </si>
  <si>
    <t>퇴직금 및 
퇴직적립금</t>
  </si>
  <si>
    <t>사무비</t>
  </si>
  <si>
    <t>보조금</t>
  </si>
  <si>
    <t>후원금</t>
  </si>
  <si>
    <t>사업비</t>
  </si>
  <si>
    <t>관항목</t>
  </si>
  <si>
    <t>인건비</t>
  </si>
  <si>
    <t>합계</t>
  </si>
  <si>
    <t>급여</t>
  </si>
  <si>
    <t>총 계</t>
  </si>
  <si>
    <t>소계</t>
  </si>
  <si>
    <t>총계</t>
  </si>
  <si>
    <t xml:space="preserve">※서식근거:「사회복지법인 및 사회복지시설 재무‧회계규칙」규정에 의거함. </t>
  </si>
  <si>
    <t>이월금
(법인전입금)</t>
  </si>
  <si>
    <t>이월금
(후원금)</t>
  </si>
  <si>
    <t>예비비 및 기타</t>
  </si>
  <si>
    <t>수용비 및 
수수료</t>
  </si>
  <si>
    <t xml:space="preserve">증감(B-A) </t>
  </si>
  <si>
    <t>시․군․구보조금</t>
  </si>
  <si>
    <t>시․도보조금</t>
  </si>
  <si>
    <t>증감(B-A)</t>
  </si>
  <si>
    <t>법인전입금</t>
  </si>
  <si>
    <t>시설장비유지비</t>
  </si>
  <si>
    <t>국고보조금</t>
  </si>
  <si>
    <t>공공요금</t>
  </si>
  <si>
    <t>일반운영비</t>
  </si>
  <si>
    <t>기관운영비</t>
  </si>
  <si>
    <t>비율(%)</t>
  </si>
  <si>
    <t>사회보험</t>
  </si>
  <si>
    <t>기타보조금</t>
  </si>
  <si>
    <t>제세공과금</t>
  </si>
  <si>
    <t>기타운영비</t>
  </si>
  <si>
    <t xml:space="preserve">제수당 </t>
  </si>
  <si>
    <t>(단위:천원)</t>
  </si>
  <si>
    <t>영동군가족센터 공동육아나눔터 2024년 세입․세출예산안</t>
    <phoneticPr fontId="10" type="noConversion"/>
  </si>
  <si>
    <t>1. 2024년 세입ㆍ세출예산 총괄표</t>
    <phoneticPr fontId="10" type="noConversion"/>
  </si>
  <si>
    <t>2023년</t>
    <phoneticPr fontId="10" type="noConversion"/>
  </si>
  <si>
    <t>2024년</t>
    <phoneticPr fontId="10" type="noConversion"/>
  </si>
  <si>
    <t>2023년</t>
    <phoneticPr fontId="10" type="noConversion"/>
  </si>
  <si>
    <t>2024년</t>
    <phoneticPr fontId="10" type="noConversion"/>
  </si>
  <si>
    <t xml:space="preserve">2023년 예산(A) </t>
    <phoneticPr fontId="10" type="noConversion"/>
  </si>
  <si>
    <t>2. 2024년 세입예산서</t>
    <phoneticPr fontId="10" type="noConversion"/>
  </si>
  <si>
    <t xml:space="preserve">2024년 예산(B) </t>
    <phoneticPr fontId="10" type="noConversion"/>
  </si>
  <si>
    <t>업무추진비</t>
    <phoneticPr fontId="10" type="noConversion"/>
  </si>
  <si>
    <t>회의비</t>
    <phoneticPr fontId="10" type="noConversion"/>
  </si>
  <si>
    <t>△966</t>
  </si>
  <si>
    <t>△97</t>
  </si>
  <si>
    <t>△200</t>
  </si>
  <si>
    <t>3. 2024년 세출예산서</t>
    <phoneticPr fontId="10" type="noConversion"/>
  </si>
  <si>
    <r>
      <rPr>
        <sz val="12"/>
        <color rgb="FF000000"/>
        <rFont val="Segoe UI Symbol"/>
        <family val="3"/>
      </rPr>
      <t>△</t>
    </r>
    <r>
      <rPr>
        <sz val="12"/>
        <color rgb="FF000000"/>
        <rFont val="한컴돋움"/>
        <family val="3"/>
        <charset val="129"/>
      </rPr>
      <t>1</t>
    </r>
    <r>
      <rPr>
        <sz val="12"/>
        <color rgb="FF000000"/>
        <rFont val="맑은 고딕"/>
        <family val="3"/>
        <charset val="129"/>
      </rPr>
      <t>,</t>
    </r>
    <r>
      <rPr>
        <sz val="12"/>
        <color rgb="FF000000"/>
        <rFont val="한컴돋움"/>
        <family val="3"/>
        <charset val="129"/>
      </rPr>
      <t>206</t>
    </r>
    <phoneticPr fontId="10" type="noConversion"/>
  </si>
  <si>
    <r>
      <rPr>
        <sz val="12"/>
        <color rgb="FF000000"/>
        <rFont val="Segoe UI Symbol"/>
        <family val="3"/>
      </rPr>
      <t>△</t>
    </r>
    <r>
      <rPr>
        <sz val="12"/>
        <color rgb="FF000000"/>
        <rFont val="한컴돋움"/>
        <family val="3"/>
        <charset val="129"/>
      </rPr>
      <t>1</t>
    </r>
    <r>
      <rPr>
        <sz val="12"/>
        <color rgb="FF000000"/>
        <rFont val="맑은 고딕"/>
        <family val="3"/>
        <charset val="129"/>
      </rPr>
      <t>,</t>
    </r>
    <r>
      <rPr>
        <sz val="12"/>
        <color rgb="FF000000"/>
        <rFont val="한컴돋움"/>
        <family val="3"/>
        <charset val="129"/>
      </rPr>
      <t>447</t>
    </r>
    <phoneticPr fontId="10" type="noConversion"/>
  </si>
  <si>
    <r>
      <rPr>
        <sz val="12"/>
        <color rgb="FF000000"/>
        <rFont val="Segoe UI Symbol"/>
        <family val="3"/>
      </rPr>
      <t>△</t>
    </r>
    <r>
      <rPr>
        <sz val="12"/>
        <color rgb="FF000000"/>
        <rFont val="한컴돋움"/>
        <family val="3"/>
        <charset val="129"/>
      </rPr>
      <t>2</t>
    </r>
    <r>
      <rPr>
        <sz val="12"/>
        <color rgb="FF000000"/>
        <rFont val="맑은 고딕"/>
        <family val="3"/>
        <charset val="129"/>
      </rPr>
      <t>,</t>
    </r>
    <r>
      <rPr>
        <sz val="12"/>
        <color rgb="FF000000"/>
        <rFont val="한컴돋움"/>
        <family val="3"/>
        <charset val="129"/>
      </rPr>
      <t>322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</si>
</sst>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?_-;_-@_-"/>
    <numFmt numFmtId="177" formatCode="#,##0_ "/>
  </numFmts>
  <fonts count="13">
    <font>
      <sz val="11"/>
      <color rgb="FF000000"/>
      <name val="맑은 고딕"/>
    </font>
    <font>
      <sz val="12"/>
      <color rgb="FF000000"/>
      <name val="한컴돋움"/>
      <family val="3"/>
      <charset val="129"/>
    </font>
    <font>
      <b/>
      <sz val="18"/>
      <color rgb="FF000000"/>
      <name val="한컴돋움"/>
      <family val="3"/>
      <charset val="129"/>
    </font>
    <font>
      <b/>
      <sz val="10"/>
      <color rgb="FF000000"/>
      <name val="한컴돋움"/>
      <family val="3"/>
      <charset val="129"/>
    </font>
    <font>
      <sz val="14"/>
      <color rgb="FF000000"/>
      <name val="한컴돋움"/>
      <family val="3"/>
      <charset val="129"/>
    </font>
    <font>
      <sz val="10"/>
      <color rgb="FF000000"/>
      <name val="한컴돋움"/>
      <family val="3"/>
      <charset val="129"/>
    </font>
    <font>
      <b/>
      <sz val="15"/>
      <color rgb="FF000000"/>
      <name val="한컴돋움"/>
      <family val="3"/>
      <charset val="129"/>
    </font>
    <font>
      <b/>
      <sz val="14"/>
      <color rgb="FF000000"/>
      <name val="한컴돋움"/>
      <family val="3"/>
      <charset val="129"/>
    </font>
    <font>
      <sz val="15"/>
      <color rgb="FF000000"/>
      <name val="한컴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00"/>
      <name val="Segoe UI Symbol"/>
      <family val="3"/>
    </font>
    <font>
      <sz val="12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auto="1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ck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ck">
        <color rgb="FF000000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double">
        <color auto="1"/>
      </right>
      <top style="thick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ck">
        <color auto="1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auto="1"/>
      </bottom>
      <diagonal/>
    </border>
    <border>
      <left/>
      <right/>
      <top style="thick">
        <color rgb="FF000000"/>
      </top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auto="1"/>
      </right>
      <top style="thin">
        <color auto="1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>
      <alignment vertical="center"/>
    </xf>
  </cellStyleXfs>
  <cellXfs count="164"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1" fillId="2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0" borderId="16" xfId="0" applyNumberFormat="1" applyBorder="1">
      <alignment vertical="center"/>
    </xf>
    <xf numFmtId="177" fontId="1" fillId="0" borderId="17" xfId="0" applyNumberFormat="1" applyFont="1" applyBorder="1" applyAlignment="1">
      <alignment horizontal="right" vertical="center" wrapText="1"/>
    </xf>
    <xf numFmtId="177" fontId="1" fillId="0" borderId="18" xfId="0" applyNumberFormat="1" applyFont="1" applyBorder="1" applyAlignment="1">
      <alignment horizontal="right" vertical="center" wrapText="1"/>
    </xf>
    <xf numFmtId="177" fontId="1" fillId="0" borderId="19" xfId="0" applyNumberFormat="1" applyFont="1" applyBorder="1" applyAlignment="1">
      <alignment horizontal="right" vertical="center" wrapText="1"/>
    </xf>
    <xf numFmtId="177" fontId="1" fillId="0" borderId="20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21" xfId="0" applyNumberFormat="1" applyFont="1" applyBorder="1" applyAlignment="1">
      <alignment horizontal="right" vertical="center" wrapText="1"/>
    </xf>
    <xf numFmtId="0" fontId="0" fillId="0" borderId="0" xfId="0" applyNumberFormat="1" applyBorder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3" fontId="0" fillId="0" borderId="0" xfId="0" applyNumberFormat="1" applyBorder="1">
      <alignment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1" fontId="1" fillId="0" borderId="23" xfId="0" applyNumberFormat="1" applyFont="1" applyBorder="1" applyAlignment="1">
      <alignment horizontal="right"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3" xfId="0" applyNumberFormat="1" applyFont="1" applyFill="1" applyBorder="1" applyAlignment="1">
      <alignment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41" fontId="1" fillId="2" borderId="34" xfId="0" applyNumberFormat="1" applyFont="1" applyFill="1" applyBorder="1" applyAlignment="1">
      <alignment horizontal="right" vertical="center" wrapText="1"/>
    </xf>
    <xf numFmtId="41" fontId="1" fillId="2" borderId="35" xfId="0" applyNumberFormat="1" applyFont="1" applyFill="1" applyBorder="1" applyAlignment="1">
      <alignment horizontal="right" vertical="center" wrapText="1"/>
    </xf>
    <xf numFmtId="41" fontId="1" fillId="2" borderId="36" xfId="0" applyNumberFormat="1" applyFont="1" applyFill="1" applyBorder="1" applyAlignment="1">
      <alignment horizontal="right" vertical="center" wrapText="1"/>
    </xf>
    <xf numFmtId="41" fontId="1" fillId="2" borderId="6" xfId="0" applyNumberFormat="1" applyFont="1" applyFill="1" applyBorder="1" applyAlignment="1">
      <alignment horizontal="right" vertical="center" wrapText="1"/>
    </xf>
    <xf numFmtId="41" fontId="1" fillId="2" borderId="37" xfId="0" applyNumberFormat="1" applyFont="1" applyFill="1" applyBorder="1" applyAlignment="1">
      <alignment horizontal="right" vertical="center" wrapText="1"/>
    </xf>
    <xf numFmtId="41" fontId="1" fillId="2" borderId="38" xfId="0" applyNumberFormat="1" applyFont="1" applyFill="1" applyBorder="1" applyAlignment="1">
      <alignment horizontal="right" vertical="center" wrapText="1"/>
    </xf>
    <xf numFmtId="41" fontId="1" fillId="2" borderId="8" xfId="0" applyNumberFormat="1" applyFont="1" applyFill="1" applyBorder="1" applyAlignment="1">
      <alignment horizontal="right" vertical="center" wrapText="1"/>
    </xf>
    <xf numFmtId="41" fontId="1" fillId="2" borderId="39" xfId="0" applyNumberFormat="1" applyFont="1" applyFill="1" applyBorder="1" applyAlignment="1">
      <alignment horizontal="right" vertical="center" wrapText="1"/>
    </xf>
    <xf numFmtId="41" fontId="1" fillId="2" borderId="40" xfId="0" applyNumberFormat="1" applyFont="1" applyFill="1" applyBorder="1" applyAlignment="1">
      <alignment horizontal="right" vertical="center" wrapText="1"/>
    </xf>
    <xf numFmtId="41" fontId="1" fillId="2" borderId="7" xfId="0" applyNumberFormat="1" applyFont="1" applyFill="1" applyBorder="1" applyAlignment="1">
      <alignment horizontal="right" vertical="center" wrapText="1"/>
    </xf>
    <xf numFmtId="41" fontId="1" fillId="2" borderId="41" xfId="0" applyNumberFormat="1" applyFont="1" applyFill="1" applyBorder="1" applyAlignment="1">
      <alignment horizontal="right" vertical="center" wrapText="1"/>
    </xf>
    <xf numFmtId="41" fontId="1" fillId="2" borderId="42" xfId="0" applyNumberFormat="1" applyFont="1" applyFill="1" applyBorder="1" applyAlignment="1">
      <alignment horizontal="right" vertical="center" wrapText="1"/>
    </xf>
    <xf numFmtId="41" fontId="1" fillId="2" borderId="43" xfId="0" applyNumberFormat="1" applyFont="1" applyFill="1" applyBorder="1" applyAlignment="1">
      <alignment horizontal="right" vertical="center" wrapText="1"/>
    </xf>
    <xf numFmtId="41" fontId="1" fillId="2" borderId="44" xfId="0" applyNumberFormat="1" applyFont="1" applyFill="1" applyBorder="1" applyAlignment="1">
      <alignment horizontal="right" vertical="center" wrapText="1"/>
    </xf>
    <xf numFmtId="41" fontId="1" fillId="2" borderId="24" xfId="0" applyNumberFormat="1" applyFont="1" applyFill="1" applyBorder="1" applyAlignment="1">
      <alignment horizontal="right" vertical="center" wrapText="1"/>
    </xf>
    <xf numFmtId="41" fontId="1" fillId="2" borderId="45" xfId="0" applyNumberFormat="1" applyFont="1" applyFill="1" applyBorder="1" applyAlignment="1">
      <alignment horizontal="right" vertical="center" wrapText="1"/>
    </xf>
    <xf numFmtId="41" fontId="1" fillId="2" borderId="46" xfId="0" applyNumberFormat="1" applyFont="1" applyFill="1" applyBorder="1" applyAlignment="1">
      <alignment horizontal="right" vertical="center" wrapText="1"/>
    </xf>
    <xf numFmtId="41" fontId="1" fillId="2" borderId="47" xfId="0" applyNumberFormat="1" applyFont="1" applyFill="1" applyBorder="1" applyAlignment="1">
      <alignment horizontal="right" vertical="center" wrapText="1"/>
    </xf>
    <xf numFmtId="41" fontId="1" fillId="2" borderId="48" xfId="0" applyNumberFormat="1" applyFont="1" applyFill="1" applyBorder="1" applyAlignment="1">
      <alignment horizontal="right" vertical="center" wrapText="1"/>
    </xf>
    <xf numFmtId="41" fontId="1" fillId="2" borderId="49" xfId="0" applyNumberFormat="1" applyFont="1" applyFill="1" applyBorder="1" applyAlignment="1">
      <alignment horizontal="right" vertical="center" wrapText="1"/>
    </xf>
    <xf numFmtId="41" fontId="1" fillId="2" borderId="50" xfId="0" applyNumberFormat="1" applyFont="1" applyFill="1" applyBorder="1" applyAlignment="1">
      <alignment horizontal="right" vertical="center" wrapText="1"/>
    </xf>
    <xf numFmtId="41" fontId="1" fillId="2" borderId="51" xfId="0" applyNumberFormat="1" applyFont="1" applyFill="1" applyBorder="1" applyAlignment="1">
      <alignment horizontal="right" vertical="center" wrapText="1"/>
    </xf>
    <xf numFmtId="41" fontId="1" fillId="2" borderId="52" xfId="0" applyNumberFormat="1" applyFont="1" applyFill="1" applyBorder="1" applyAlignment="1">
      <alignment horizontal="right" vertical="center" wrapText="1"/>
    </xf>
    <xf numFmtId="41" fontId="1" fillId="2" borderId="26" xfId="0" applyNumberFormat="1" applyFont="1" applyFill="1" applyBorder="1" applyAlignment="1">
      <alignment horizontal="right" vertical="center" wrapText="1"/>
    </xf>
    <xf numFmtId="41" fontId="1" fillId="2" borderId="11" xfId="0" applyNumberFormat="1" applyFont="1" applyFill="1" applyBorder="1" applyAlignment="1">
      <alignment horizontal="right" vertical="center" wrapText="1"/>
    </xf>
    <xf numFmtId="41" fontId="1" fillId="2" borderId="53" xfId="0" applyNumberFormat="1" applyFont="1" applyFill="1" applyBorder="1" applyAlignment="1">
      <alignment horizontal="right" vertical="center" wrapText="1"/>
    </xf>
    <xf numFmtId="41" fontId="1" fillId="2" borderId="54" xfId="0" applyNumberFormat="1" applyFont="1" applyFill="1" applyBorder="1" applyAlignment="1">
      <alignment horizontal="right" vertical="center" wrapText="1"/>
    </xf>
    <xf numFmtId="41" fontId="1" fillId="2" borderId="55" xfId="0" applyNumberFormat="1" applyFont="1" applyFill="1" applyBorder="1" applyAlignment="1">
      <alignment horizontal="right" vertical="center" wrapText="1"/>
    </xf>
    <xf numFmtId="41" fontId="1" fillId="2" borderId="56" xfId="0" applyNumberFormat="1" applyFont="1" applyFill="1" applyBorder="1" applyAlignment="1">
      <alignment horizontal="right" vertical="center" wrapText="1"/>
    </xf>
    <xf numFmtId="41" fontId="1" fillId="2" borderId="57" xfId="0" applyNumberFormat="1" applyFont="1" applyFill="1" applyBorder="1" applyAlignment="1">
      <alignment horizontal="right" vertical="center" wrapText="1"/>
    </xf>
    <xf numFmtId="41" fontId="1" fillId="2" borderId="58" xfId="0" applyNumberFormat="1" applyFont="1" applyFill="1" applyBorder="1" applyAlignment="1">
      <alignment horizontal="right" vertical="center" wrapText="1"/>
    </xf>
    <xf numFmtId="41" fontId="1" fillId="2" borderId="59" xfId="0" applyNumberFormat="1" applyFont="1" applyFill="1" applyBorder="1" applyAlignment="1">
      <alignment horizontal="right" vertical="center" wrapText="1"/>
    </xf>
    <xf numFmtId="41" fontId="1" fillId="2" borderId="60" xfId="0" applyNumberFormat="1" applyFont="1" applyFill="1" applyBorder="1" applyAlignment="1">
      <alignment horizontal="right" vertical="center" wrapText="1"/>
    </xf>
    <xf numFmtId="41" fontId="1" fillId="2" borderId="61" xfId="0" applyNumberFormat="1" applyFont="1" applyFill="1" applyBorder="1" applyAlignment="1">
      <alignment horizontal="right" vertical="center" wrapText="1"/>
    </xf>
    <xf numFmtId="41" fontId="1" fillId="2" borderId="62" xfId="0" applyNumberFormat="1" applyFont="1" applyFill="1" applyBorder="1" applyAlignment="1">
      <alignment horizontal="right" vertical="center" wrapText="1"/>
    </xf>
    <xf numFmtId="41" fontId="4" fillId="0" borderId="12" xfId="0" applyNumberFormat="1" applyFont="1" applyBorder="1" applyAlignment="1">
      <alignment vertical="center" wrapText="1"/>
    </xf>
    <xf numFmtId="41" fontId="4" fillId="0" borderId="63" xfId="0" applyNumberFormat="1" applyFont="1" applyBorder="1" applyAlignment="1">
      <alignment vertical="center" wrapText="1"/>
    </xf>
    <xf numFmtId="41" fontId="4" fillId="0" borderId="64" xfId="0" applyNumberFormat="1" applyFont="1" applyBorder="1" applyAlignment="1">
      <alignment vertical="center" wrapText="1"/>
    </xf>
    <xf numFmtId="41" fontId="4" fillId="0" borderId="65" xfId="0" applyNumberFormat="1" applyFont="1" applyBorder="1" applyAlignment="1">
      <alignment vertical="center" wrapText="1"/>
    </xf>
    <xf numFmtId="41" fontId="4" fillId="0" borderId="66" xfId="0" applyNumberFormat="1" applyFont="1" applyBorder="1" applyAlignment="1">
      <alignment vertical="center" wrapText="1"/>
    </xf>
    <xf numFmtId="41" fontId="4" fillId="0" borderId="67" xfId="0" applyNumberFormat="1" applyFont="1" applyBorder="1" applyAlignment="1">
      <alignment vertical="center" wrapText="1"/>
    </xf>
    <xf numFmtId="41" fontId="4" fillId="0" borderId="67" xfId="0" applyNumberFormat="1" applyFont="1" applyBorder="1" applyAlignment="1">
      <alignment vertical="center" wrapText="1"/>
    </xf>
    <xf numFmtId="41" fontId="4" fillId="0" borderId="68" xfId="0" applyNumberFormat="1" applyFont="1" applyBorder="1" applyAlignment="1">
      <alignment vertical="center" wrapText="1"/>
    </xf>
    <xf numFmtId="41" fontId="4" fillId="0" borderId="69" xfId="0" applyNumberFormat="1" applyFont="1" applyBorder="1" applyAlignment="1">
      <alignment vertical="center" wrapText="1"/>
    </xf>
    <xf numFmtId="41" fontId="4" fillId="0" borderId="70" xfId="0" applyNumberFormat="1" applyFont="1" applyBorder="1" applyAlignment="1">
      <alignment vertical="center" wrapText="1"/>
    </xf>
    <xf numFmtId="41" fontId="4" fillId="0" borderId="71" xfId="0" applyNumberFormat="1" applyFont="1" applyBorder="1" applyAlignment="1">
      <alignment vertical="center" wrapText="1"/>
    </xf>
    <xf numFmtId="41" fontId="4" fillId="0" borderId="65" xfId="1" applyNumberFormat="1" applyFont="1" applyBorder="1" applyAlignment="1">
      <alignment vertical="center" wrapText="1"/>
    </xf>
    <xf numFmtId="41" fontId="4" fillId="0" borderId="72" xfId="1" applyNumberFormat="1" applyFont="1" applyBorder="1" applyAlignment="1">
      <alignment vertical="center" wrapText="1"/>
    </xf>
    <xf numFmtId="41" fontId="4" fillId="0" borderId="73" xfId="0" applyNumberFormat="1" applyFont="1" applyBorder="1" applyAlignment="1">
      <alignment vertical="center" wrapText="1"/>
    </xf>
    <xf numFmtId="41" fontId="4" fillId="0" borderId="74" xfId="0" applyNumberFormat="1" applyFont="1" applyBorder="1" applyAlignment="1">
      <alignment vertical="center" wrapText="1"/>
    </xf>
    <xf numFmtId="41" fontId="4" fillId="0" borderId="75" xfId="0" applyNumberFormat="1" applyFont="1" applyBorder="1" applyAlignment="1">
      <alignment vertical="center" wrapText="1"/>
    </xf>
    <xf numFmtId="41" fontId="4" fillId="0" borderId="76" xfId="0" applyNumberFormat="1" applyFont="1" applyBorder="1" applyAlignment="1">
      <alignment vertical="center" wrapText="1"/>
    </xf>
    <xf numFmtId="41" fontId="4" fillId="0" borderId="77" xfId="0" applyNumberFormat="1" applyFont="1" applyBorder="1" applyAlignment="1">
      <alignment vertical="center" wrapText="1"/>
    </xf>
    <xf numFmtId="41" fontId="4" fillId="0" borderId="78" xfId="0" applyNumberFormat="1" applyFont="1" applyBorder="1" applyAlignment="1">
      <alignment vertical="center" wrapText="1"/>
    </xf>
    <xf numFmtId="0" fontId="4" fillId="0" borderId="79" xfId="0" applyNumberFormat="1" applyFont="1" applyBorder="1" applyAlignment="1">
      <alignment horizontal="center" vertical="center" wrapText="1"/>
    </xf>
    <xf numFmtId="0" fontId="4" fillId="0" borderId="80" xfId="0" applyNumberFormat="1" applyFont="1" applyBorder="1" applyAlignment="1">
      <alignment horizontal="center" vertical="center" wrapText="1"/>
    </xf>
    <xf numFmtId="0" fontId="4" fillId="0" borderId="81" xfId="0" applyNumberFormat="1" applyFont="1" applyBorder="1" applyAlignment="1">
      <alignment horizontal="center" vertical="center" wrapText="1"/>
    </xf>
    <xf numFmtId="0" fontId="4" fillId="0" borderId="82" xfId="0" applyNumberFormat="1" applyFont="1" applyBorder="1" applyAlignment="1">
      <alignment horizontal="center" vertical="center" wrapText="1"/>
    </xf>
    <xf numFmtId="0" fontId="4" fillId="0" borderId="83" xfId="0" applyNumberFormat="1" applyFont="1" applyBorder="1" applyAlignment="1">
      <alignment horizontal="center" vertical="center" wrapText="1"/>
    </xf>
    <xf numFmtId="0" fontId="4" fillId="0" borderId="84" xfId="0" applyNumberFormat="1" applyFont="1" applyBorder="1" applyAlignment="1">
      <alignment horizontal="center" vertical="center" wrapText="1"/>
    </xf>
    <xf numFmtId="0" fontId="4" fillId="0" borderId="85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right" vertical="center" wrapText="1"/>
    </xf>
    <xf numFmtId="41" fontId="1" fillId="0" borderId="25" xfId="0" applyNumberFormat="1" applyFont="1" applyBorder="1" applyAlignment="1">
      <alignment horizontal="right" vertical="center" wrapText="1"/>
    </xf>
    <xf numFmtId="41" fontId="1" fillId="2" borderId="112" xfId="0" applyNumberFormat="1" applyFont="1" applyFill="1" applyBorder="1" applyAlignment="1">
      <alignment horizontal="right" vertical="center" wrapText="1"/>
    </xf>
    <xf numFmtId="0" fontId="9" fillId="0" borderId="0" xfId="0" applyNumberFormat="1" applyFont="1">
      <alignment vertical="center"/>
    </xf>
    <xf numFmtId="41" fontId="1" fillId="2" borderId="113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7" fillId="0" borderId="86" xfId="0" applyNumberFormat="1" applyFont="1" applyBorder="1" applyAlignment="1">
      <alignment horizontal="center" vertical="center" wrapText="1"/>
    </xf>
    <xf numFmtId="0" fontId="7" fillId="0" borderId="87" xfId="0" applyNumberFormat="1" applyFont="1" applyBorder="1" applyAlignment="1">
      <alignment horizontal="center" vertical="center" wrapText="1"/>
    </xf>
    <xf numFmtId="0" fontId="7" fillId="0" borderId="88" xfId="0" applyNumberFormat="1" applyFont="1" applyBorder="1" applyAlignment="1">
      <alignment horizontal="center" vertical="center" wrapText="1"/>
    </xf>
    <xf numFmtId="0" fontId="7" fillId="0" borderId="89" xfId="0" applyNumberFormat="1" applyFont="1" applyBorder="1" applyAlignment="1">
      <alignment horizontal="center" vertical="center" wrapText="1"/>
    </xf>
    <xf numFmtId="0" fontId="7" fillId="0" borderId="90" xfId="0" applyNumberFormat="1" applyFont="1" applyBorder="1" applyAlignment="1">
      <alignment horizontal="center" vertical="center" wrapText="1"/>
    </xf>
    <xf numFmtId="0" fontId="4" fillId="0" borderId="91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92" xfId="0" applyNumberFormat="1" applyFont="1" applyBorder="1" applyAlignment="1">
      <alignment horizontal="center" vertical="center" wrapText="1"/>
    </xf>
    <xf numFmtId="0" fontId="4" fillId="0" borderId="9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1" fillId="0" borderId="86" xfId="0" applyNumberFormat="1" applyFont="1" applyBorder="1" applyAlignment="1">
      <alignment horizontal="center" vertical="center" wrapText="1"/>
    </xf>
    <xf numFmtId="0" fontId="1" fillId="0" borderId="87" xfId="0" applyNumberFormat="1" applyFont="1" applyBorder="1" applyAlignment="1">
      <alignment horizontal="center" vertical="center" wrapText="1"/>
    </xf>
    <xf numFmtId="0" fontId="1" fillId="0" borderId="95" xfId="0" applyNumberFormat="1" applyFont="1" applyBorder="1" applyAlignment="1">
      <alignment horizontal="center" vertical="center" wrapText="1"/>
    </xf>
    <xf numFmtId="0" fontId="1" fillId="0" borderId="96" xfId="0" applyNumberFormat="1" applyFont="1" applyBorder="1" applyAlignment="1">
      <alignment horizontal="center" vertical="center" wrapText="1"/>
    </xf>
    <xf numFmtId="0" fontId="1" fillId="0" borderId="97" xfId="0" applyNumberFormat="1" applyFont="1" applyBorder="1" applyAlignment="1">
      <alignment horizontal="center" vertical="center" wrapText="1"/>
    </xf>
    <xf numFmtId="0" fontId="1" fillId="0" borderId="98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9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1" fillId="0" borderId="103" xfId="0" applyNumberFormat="1" applyFont="1" applyBorder="1" applyAlignment="1">
      <alignment horizontal="center" vertical="center" wrapText="1"/>
    </xf>
    <xf numFmtId="0" fontId="1" fillId="0" borderId="104" xfId="0" applyNumberFormat="1" applyFont="1" applyBorder="1" applyAlignment="1">
      <alignment horizontal="center" vertical="center" wrapText="1"/>
    </xf>
    <xf numFmtId="0" fontId="1" fillId="0" borderId="105" xfId="0" applyNumberFormat="1" applyFont="1" applyBorder="1" applyAlignment="1">
      <alignment horizontal="center" vertical="center" wrapText="1"/>
    </xf>
    <xf numFmtId="0" fontId="1" fillId="2" borderId="106" xfId="0" applyNumberFormat="1" applyFont="1" applyFill="1" applyBorder="1" applyAlignment="1">
      <alignment horizontal="center" vertical="center" wrapText="1"/>
    </xf>
    <xf numFmtId="0" fontId="1" fillId="2" borderId="10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2" xfId="0" applyNumberFormat="1" applyFont="1" applyFill="1" applyBorder="1" applyAlignment="1">
      <alignment horizontal="center"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10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108" xfId="0" applyNumberFormat="1" applyFont="1" applyFill="1" applyBorder="1" applyAlignment="1">
      <alignment horizontal="center" vertical="center" wrapText="1"/>
    </xf>
    <xf numFmtId="0" fontId="1" fillId="2" borderId="109" xfId="0" applyNumberFormat="1" applyFont="1" applyFill="1" applyBorder="1" applyAlignment="1">
      <alignment horizontal="center" vertical="center" wrapText="1"/>
    </xf>
    <xf numFmtId="0" fontId="1" fillId="2" borderId="110" xfId="0" applyNumberFormat="1" applyFont="1" applyFill="1" applyBorder="1" applyAlignment="1">
      <alignment horizontal="center" vertical="center" wrapText="1"/>
    </xf>
    <xf numFmtId="0" fontId="1" fillId="2" borderId="111" xfId="0" applyNumberFormat="1" applyFont="1" applyFill="1" applyBorder="1" applyAlignment="1">
      <alignment horizontal="center" vertical="center" wrapText="1"/>
    </xf>
    <xf numFmtId="0" fontId="1" fillId="2" borderId="10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56" xfId="0" applyNumberFormat="1" applyFont="1" applyFill="1" applyBorder="1" applyAlignment="1">
      <alignment horizontal="center" vertical="center" wrapText="1"/>
    </xf>
    <xf numFmtId="0" fontId="1" fillId="2" borderId="99" xfId="0" applyNumberFormat="1" applyFont="1" applyFill="1" applyBorder="1" applyAlignment="1">
      <alignment horizontal="center" vertical="center" wrapText="1"/>
    </xf>
    <xf numFmtId="0" fontId="1" fillId="2" borderId="52" xfId="0" applyNumberFormat="1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"/>
  <sheetViews>
    <sheetView showGridLines="0" tabSelected="1" zoomScaleNormal="100" zoomScaleSheetLayoutView="75" workbookViewId="0">
      <selection activeCell="G9" sqref="G9"/>
    </sheetView>
  </sheetViews>
  <sheetFormatPr defaultColWidth="9" defaultRowHeight="16.5"/>
  <cols>
    <col min="1" max="1" width="16.25" customWidth="1"/>
    <col min="2" max="2" width="14.875" customWidth="1"/>
    <col min="3" max="3" width="16.625" bestFit="1" customWidth="1"/>
    <col min="4" max="4" width="17" customWidth="1"/>
    <col min="5" max="5" width="16.5" customWidth="1"/>
    <col min="6" max="6" width="16.625" bestFit="1" customWidth="1"/>
  </cols>
  <sheetData>
    <row r="1" spans="1:7" ht="22.5">
      <c r="A1" s="114" t="s">
        <v>41</v>
      </c>
      <c r="B1" s="114"/>
      <c r="C1" s="114"/>
      <c r="D1" s="114"/>
      <c r="E1" s="114"/>
      <c r="F1" s="114"/>
      <c r="G1" s="15"/>
    </row>
    <row r="3" spans="1:7" ht="19.5">
      <c r="A3" s="115" t="s">
        <v>42</v>
      </c>
      <c r="B3" s="115"/>
      <c r="C3" s="115"/>
      <c r="D3" s="115"/>
      <c r="E3" s="115"/>
      <c r="F3" s="115"/>
    </row>
    <row r="4" spans="1:7">
      <c r="F4" s="16" t="s">
        <v>40</v>
      </c>
    </row>
    <row r="5" spans="1:7" ht="34.5" customHeight="1">
      <c r="A5" s="116" t="s">
        <v>1</v>
      </c>
      <c r="B5" s="117"/>
      <c r="C5" s="118"/>
      <c r="D5" s="119" t="s">
        <v>0</v>
      </c>
      <c r="E5" s="117"/>
      <c r="F5" s="120"/>
    </row>
    <row r="6" spans="1:7" ht="34.5" customHeight="1">
      <c r="A6" s="121" t="s">
        <v>18</v>
      </c>
      <c r="B6" s="106" t="s">
        <v>43</v>
      </c>
      <c r="C6" s="107" t="s">
        <v>44</v>
      </c>
      <c r="D6" s="123" t="s">
        <v>5</v>
      </c>
      <c r="E6" s="106" t="s">
        <v>45</v>
      </c>
      <c r="F6" s="108" t="s">
        <v>46</v>
      </c>
    </row>
    <row r="7" spans="1:7" ht="34.5" customHeight="1">
      <c r="A7" s="122"/>
      <c r="B7" s="83">
        <f>SUM(B8:B12)</f>
        <v>55194</v>
      </c>
      <c r="C7" s="83">
        <f>SUM(C8:C12)</f>
        <v>56712</v>
      </c>
      <c r="D7" s="124"/>
      <c r="E7" s="91">
        <f>SUM(E8:E10)</f>
        <v>55194</v>
      </c>
      <c r="F7" s="92">
        <f>SUM(F8:F10)</f>
        <v>56712</v>
      </c>
    </row>
    <row r="8" spans="1:7" ht="34.5" customHeight="1">
      <c r="A8" s="35" t="s">
        <v>9</v>
      </c>
      <c r="B8" s="84">
        <v>55194</v>
      </c>
      <c r="C8" s="85">
        <v>56712</v>
      </c>
      <c r="D8" s="102" t="s">
        <v>8</v>
      </c>
      <c r="E8" s="84">
        <v>47174</v>
      </c>
      <c r="F8" s="93">
        <v>50098</v>
      </c>
    </row>
    <row r="9" spans="1:7" ht="34.5" customHeight="1">
      <c r="A9" s="36" t="s">
        <v>10</v>
      </c>
      <c r="B9" s="86">
        <v>0</v>
      </c>
      <c r="C9" s="87">
        <v>0</v>
      </c>
      <c r="D9" s="103" t="s">
        <v>33</v>
      </c>
      <c r="E9" s="94">
        <v>200</v>
      </c>
      <c r="F9" s="95">
        <v>0</v>
      </c>
    </row>
    <row r="10" spans="1:7" ht="34.5" customHeight="1">
      <c r="A10" s="37" t="s">
        <v>21</v>
      </c>
      <c r="B10" s="88">
        <v>0</v>
      </c>
      <c r="C10" s="88">
        <v>0</v>
      </c>
      <c r="D10" s="104" t="s">
        <v>11</v>
      </c>
      <c r="E10" s="96">
        <v>7820</v>
      </c>
      <c r="F10" s="97">
        <v>6614</v>
      </c>
    </row>
    <row r="11" spans="1:7" ht="34.5" customHeight="1">
      <c r="A11" s="38" t="s">
        <v>28</v>
      </c>
      <c r="B11" s="89">
        <v>0</v>
      </c>
      <c r="C11" s="89">
        <v>0</v>
      </c>
      <c r="D11" s="105" t="s">
        <v>22</v>
      </c>
      <c r="E11" s="98">
        <v>0</v>
      </c>
      <c r="F11" s="99">
        <v>0</v>
      </c>
    </row>
    <row r="12" spans="1:7" ht="38.25" customHeight="1">
      <c r="A12" s="39" t="s">
        <v>20</v>
      </c>
      <c r="B12" s="90">
        <v>0</v>
      </c>
      <c r="C12" s="90">
        <v>0</v>
      </c>
      <c r="D12" s="100"/>
      <c r="E12" s="101"/>
      <c r="F12" s="101"/>
    </row>
    <row r="13" spans="1:7" ht="24" customHeight="1">
      <c r="A13" s="29" t="s">
        <v>19</v>
      </c>
      <c r="B13" s="29"/>
      <c r="C13" s="29"/>
      <c r="D13" s="30"/>
      <c r="E13" s="30"/>
      <c r="F13" s="30"/>
    </row>
  </sheetData>
  <mergeCells count="6">
    <mergeCell ref="A1:F1"/>
    <mergeCell ref="A3:F3"/>
    <mergeCell ref="A5:C5"/>
    <mergeCell ref="D5:F5"/>
    <mergeCell ref="A6:A7"/>
    <mergeCell ref="D6:D7"/>
  </mergeCells>
  <phoneticPr fontId="10" type="noConversion"/>
  <pageMargins left="0.69999998807907104" right="0.69999998807907104" top="0.75" bottom="0.75" header="0.30000001192092896" footer="0.30000001192092896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12"/>
  <sheetViews>
    <sheetView showGridLines="0" zoomScaleNormal="100" zoomScaleSheetLayoutView="75" workbookViewId="0">
      <selection activeCell="B7" sqref="B7:B11"/>
    </sheetView>
  </sheetViews>
  <sheetFormatPr defaultColWidth="9" defaultRowHeight="16.5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>
      <c r="A2" s="125" t="s">
        <v>48</v>
      </c>
      <c r="B2" s="125"/>
      <c r="C2" s="125"/>
      <c r="D2" s="125"/>
      <c r="E2" s="125"/>
      <c r="F2" s="125"/>
      <c r="G2" s="125"/>
    </row>
    <row r="3" spans="1:7">
      <c r="G3" t="s">
        <v>40</v>
      </c>
    </row>
    <row r="4" spans="1:7">
      <c r="A4" s="126" t="s">
        <v>12</v>
      </c>
      <c r="B4" s="127"/>
      <c r="C4" s="128"/>
      <c r="D4" s="1" t="s">
        <v>47</v>
      </c>
      <c r="E4" s="2" t="s">
        <v>49</v>
      </c>
      <c r="F4" s="3" t="s">
        <v>24</v>
      </c>
      <c r="G4" s="4" t="s">
        <v>34</v>
      </c>
    </row>
    <row r="5" spans="1:7" ht="22.5" customHeight="1">
      <c r="A5" s="129" t="s">
        <v>18</v>
      </c>
      <c r="B5" s="130"/>
      <c r="C5" s="131"/>
      <c r="D5" s="5">
        <f>D6</f>
        <v>55194</v>
      </c>
      <c r="E5" s="5">
        <f>E6</f>
        <v>56712</v>
      </c>
      <c r="F5" s="22">
        <f t="shared" ref="F5:F8" si="0">SUM(E5-D5)</f>
        <v>1518</v>
      </c>
      <c r="G5" s="23">
        <f>F5*100/E5</f>
        <v>2.6766821836648327</v>
      </c>
    </row>
    <row r="6" spans="1:7" ht="22.5" customHeight="1">
      <c r="A6" s="132" t="s">
        <v>9</v>
      </c>
      <c r="B6" s="135" t="s">
        <v>14</v>
      </c>
      <c r="C6" s="136"/>
      <c r="D6" s="6">
        <f>D7</f>
        <v>55194</v>
      </c>
      <c r="E6" s="6">
        <f>E7</f>
        <v>56712</v>
      </c>
      <c r="F6" s="26">
        <f t="shared" si="0"/>
        <v>1518</v>
      </c>
      <c r="G6" s="24">
        <f t="shared" ref="G6:G10" si="1">F6*100/E6</f>
        <v>2.6766821836648327</v>
      </c>
    </row>
    <row r="7" spans="1:7" ht="22.5" customHeight="1">
      <c r="A7" s="133"/>
      <c r="B7" s="137" t="s">
        <v>9</v>
      </c>
      <c r="C7" s="7" t="s">
        <v>17</v>
      </c>
      <c r="D7" s="8">
        <f>SUM(D8:D10)</f>
        <v>55194</v>
      </c>
      <c r="E7" s="8">
        <v>56712</v>
      </c>
      <c r="F7" s="26">
        <f t="shared" si="0"/>
        <v>1518</v>
      </c>
      <c r="G7" s="25">
        <f t="shared" si="1"/>
        <v>2.6766821836648327</v>
      </c>
    </row>
    <row r="8" spans="1:7" ht="22.5" customHeight="1">
      <c r="A8" s="133"/>
      <c r="B8" s="138"/>
      <c r="C8" s="7" t="s">
        <v>30</v>
      </c>
      <c r="D8" s="8">
        <v>27597</v>
      </c>
      <c r="E8" s="8">
        <f>E7*50%</f>
        <v>28356</v>
      </c>
      <c r="F8" s="26">
        <f t="shared" si="0"/>
        <v>759</v>
      </c>
      <c r="G8" s="25">
        <f t="shared" si="1"/>
        <v>2.6766821836648327</v>
      </c>
    </row>
    <row r="9" spans="1:7" ht="22.5" customHeight="1">
      <c r="A9" s="133"/>
      <c r="B9" s="138"/>
      <c r="C9" s="7" t="s">
        <v>26</v>
      </c>
      <c r="D9" s="8">
        <v>13798</v>
      </c>
      <c r="E9" s="8">
        <f>E8*50%</f>
        <v>14178</v>
      </c>
      <c r="F9" s="26">
        <f>SUM(E9-D9)</f>
        <v>380</v>
      </c>
      <c r="G9" s="25">
        <f t="shared" si="1"/>
        <v>2.680208774157145</v>
      </c>
    </row>
    <row r="10" spans="1:7" ht="22.5" customHeight="1">
      <c r="A10" s="133"/>
      <c r="B10" s="138"/>
      <c r="C10" s="9" t="s">
        <v>25</v>
      </c>
      <c r="D10" s="10">
        <v>13799</v>
      </c>
      <c r="E10" s="10">
        <v>14178</v>
      </c>
      <c r="F10" s="26">
        <f>SUM(E10-D10)</f>
        <v>379</v>
      </c>
      <c r="G10" s="27">
        <f t="shared" si="1"/>
        <v>2.6731555931725208</v>
      </c>
    </row>
    <row r="11" spans="1:7" ht="22.5" customHeight="1" thickBot="1">
      <c r="A11" s="134"/>
      <c r="B11" s="139"/>
      <c r="C11" s="11" t="s">
        <v>36</v>
      </c>
      <c r="D11" s="109">
        <v>0</v>
      </c>
      <c r="E11" s="109">
        <v>0</v>
      </c>
      <c r="F11" s="110">
        <v>0</v>
      </c>
      <c r="G11" s="40">
        <v>0</v>
      </c>
    </row>
    <row r="12" spans="1:7" ht="17.25" thickTop="1"/>
  </sheetData>
  <mergeCells count="6">
    <mergeCell ref="A2:G2"/>
    <mergeCell ref="A4:C4"/>
    <mergeCell ref="A5:C5"/>
    <mergeCell ref="A6:A11"/>
    <mergeCell ref="B6:C6"/>
    <mergeCell ref="B7:B11"/>
  </mergeCells>
  <phoneticPr fontId="10" type="noConversion"/>
  <pageMargins left="0.69999998807907104" right="0.69999998807907104" top="0.75" bottom="0.75" header="0.30000001192092896" footer="0.30000001192092896"/>
  <pageSetup paperSize="9" scale="9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N33"/>
  <sheetViews>
    <sheetView showGridLines="0" topLeftCell="A4" zoomScaleNormal="100" zoomScaleSheetLayoutView="75" workbookViewId="0">
      <selection activeCell="I29" sqref="I29"/>
    </sheetView>
  </sheetViews>
  <sheetFormatPr defaultColWidth="9" defaultRowHeight="16.5"/>
  <cols>
    <col min="1" max="1" width="10.875" customWidth="1"/>
    <col min="2" max="2" width="11.125" customWidth="1"/>
    <col min="3" max="3" width="11.875" customWidth="1"/>
    <col min="4" max="5" width="15.375" customWidth="1"/>
    <col min="6" max="6" width="15.375" bestFit="1" customWidth="1"/>
    <col min="7" max="7" width="10" customWidth="1"/>
    <col min="11" max="11" width="16.75" customWidth="1"/>
    <col min="14" max="14" width="11.125" customWidth="1"/>
  </cols>
  <sheetData>
    <row r="2" spans="1:11" ht="19.5">
      <c r="A2" s="140" t="s">
        <v>55</v>
      </c>
      <c r="B2" s="140"/>
      <c r="C2" s="140"/>
      <c r="D2" s="140"/>
      <c r="E2" s="140"/>
      <c r="F2" s="140"/>
      <c r="G2" s="140"/>
    </row>
    <row r="3" spans="1:11">
      <c r="G3" t="s">
        <v>40</v>
      </c>
    </row>
    <row r="4" spans="1:11" ht="17.25" thickTop="1">
      <c r="A4" s="141" t="s">
        <v>12</v>
      </c>
      <c r="B4" s="142"/>
      <c r="C4" s="143"/>
      <c r="D4" s="33" t="s">
        <v>47</v>
      </c>
      <c r="E4" s="33" t="s">
        <v>49</v>
      </c>
      <c r="F4" s="33" t="s">
        <v>27</v>
      </c>
      <c r="G4" s="34" t="s">
        <v>34</v>
      </c>
    </row>
    <row r="5" spans="1:11" ht="24" customHeight="1" thickBot="1">
      <c r="A5" s="144" t="s">
        <v>16</v>
      </c>
      <c r="B5" s="145"/>
      <c r="C5" s="146"/>
      <c r="D5" s="48">
        <f>SUM(D6,D12,D22,D25,D28)</f>
        <v>54994</v>
      </c>
      <c r="E5" s="48">
        <f>SUM(E6,E12,E22,E25,E28)</f>
        <v>56712</v>
      </c>
      <c r="F5" s="48">
        <f t="shared" ref="F5:F11" si="0">SUM(E5-D5)</f>
        <v>1718</v>
      </c>
      <c r="G5" s="49">
        <f>F5*100/E5</f>
        <v>3.0293412328960363</v>
      </c>
    </row>
    <row r="6" spans="1:11" ht="24" customHeight="1" thickTop="1" thickBot="1">
      <c r="A6" s="41" t="s">
        <v>8</v>
      </c>
      <c r="B6" s="147" t="s">
        <v>14</v>
      </c>
      <c r="C6" s="148"/>
      <c r="D6" s="48">
        <f>D7</f>
        <v>41698</v>
      </c>
      <c r="E6" s="48">
        <f>E7</f>
        <v>46744</v>
      </c>
      <c r="F6" s="50">
        <f t="shared" si="0"/>
        <v>5046</v>
      </c>
      <c r="G6" s="49">
        <f t="shared" ref="G6:G17" si="1">F6*100/E6</f>
        <v>10.794968338182441</v>
      </c>
      <c r="J6" s="19"/>
    </row>
    <row r="7" spans="1:11" ht="24" customHeight="1" thickTop="1">
      <c r="A7" s="17"/>
      <c r="B7" s="158" t="s">
        <v>13</v>
      </c>
      <c r="C7" s="14" t="s">
        <v>17</v>
      </c>
      <c r="D7" s="51">
        <f>SUM(D8:D11)</f>
        <v>41698</v>
      </c>
      <c r="E7" s="51">
        <f>SUM(E8:E11)</f>
        <v>46744</v>
      </c>
      <c r="F7" s="52">
        <f t="shared" si="0"/>
        <v>5046</v>
      </c>
      <c r="G7" s="53">
        <f t="shared" si="1"/>
        <v>10.794968338182441</v>
      </c>
    </row>
    <row r="8" spans="1:11" ht="24" customHeight="1">
      <c r="A8" s="17"/>
      <c r="B8" s="151"/>
      <c r="C8" s="20" t="s">
        <v>15</v>
      </c>
      <c r="D8" s="54">
        <v>33714</v>
      </c>
      <c r="E8" s="54">
        <v>37009</v>
      </c>
      <c r="F8" s="55">
        <f t="shared" si="0"/>
        <v>3295</v>
      </c>
      <c r="G8" s="56">
        <f t="shared" si="1"/>
        <v>8.9032397524926363</v>
      </c>
    </row>
    <row r="9" spans="1:11" ht="24" customHeight="1">
      <c r="A9" s="17"/>
      <c r="B9" s="151"/>
      <c r="C9" s="42" t="s">
        <v>39</v>
      </c>
      <c r="D9" s="57">
        <v>3085</v>
      </c>
      <c r="E9" s="57">
        <v>3723</v>
      </c>
      <c r="F9" s="58">
        <f t="shared" si="0"/>
        <v>638</v>
      </c>
      <c r="G9" s="59">
        <f t="shared" si="1"/>
        <v>17.136717700778942</v>
      </c>
      <c r="K9" s="112"/>
    </row>
    <row r="10" spans="1:11" ht="24" customHeight="1">
      <c r="A10" s="17"/>
      <c r="B10" s="151"/>
      <c r="C10" s="20" t="s">
        <v>35</v>
      </c>
      <c r="D10" s="54">
        <v>2822</v>
      </c>
      <c r="E10" s="54">
        <v>3828</v>
      </c>
      <c r="F10" s="60">
        <f t="shared" si="0"/>
        <v>1006</v>
      </c>
      <c r="G10" s="61">
        <f t="shared" si="1"/>
        <v>26.280041797283175</v>
      </c>
    </row>
    <row r="11" spans="1:11" ht="24" customHeight="1" thickBot="1">
      <c r="A11" s="17"/>
      <c r="B11" s="152"/>
      <c r="C11" s="44" t="s">
        <v>7</v>
      </c>
      <c r="D11" s="62">
        <v>2077</v>
      </c>
      <c r="E11" s="62">
        <v>2184</v>
      </c>
      <c r="F11" s="63">
        <f t="shared" si="0"/>
        <v>107</v>
      </c>
      <c r="G11" s="64">
        <f t="shared" si="1"/>
        <v>4.8992673992673996</v>
      </c>
    </row>
    <row r="12" spans="1:11" ht="24" customHeight="1" thickTop="1" thickBot="1">
      <c r="A12" s="46"/>
      <c r="B12" s="153" t="s">
        <v>14</v>
      </c>
      <c r="C12" s="154"/>
      <c r="D12" s="65">
        <f>D13</f>
        <v>5476</v>
      </c>
      <c r="E12" s="65">
        <f>E13</f>
        <v>3154</v>
      </c>
      <c r="F12" s="66" t="s">
        <v>58</v>
      </c>
      <c r="G12" s="82">
        <v>0</v>
      </c>
      <c r="H12" s="112"/>
    </row>
    <row r="13" spans="1:11" ht="24" customHeight="1" thickTop="1">
      <c r="A13" s="17"/>
      <c r="B13" s="151" t="s">
        <v>32</v>
      </c>
      <c r="C13" s="45" t="s">
        <v>17</v>
      </c>
      <c r="D13" s="57">
        <f>SUM(D14:D18)</f>
        <v>5476</v>
      </c>
      <c r="E13" s="57">
        <f>SUM(E14:E18)</f>
        <v>3154</v>
      </c>
      <c r="F13" s="78" t="s">
        <v>58</v>
      </c>
      <c r="G13" s="81">
        <v>0</v>
      </c>
      <c r="H13" s="112"/>
    </row>
    <row r="14" spans="1:11" ht="24" customHeight="1">
      <c r="A14" s="17"/>
      <c r="B14" s="151"/>
      <c r="C14" s="12" t="s">
        <v>4</v>
      </c>
      <c r="D14" s="54">
        <v>162</v>
      </c>
      <c r="E14" s="54">
        <v>250</v>
      </c>
      <c r="F14" s="79">
        <f>SUM(E14-D14)</f>
        <v>88</v>
      </c>
      <c r="G14" s="80">
        <f t="shared" si="1"/>
        <v>35.200000000000003</v>
      </c>
    </row>
    <row r="15" spans="1:11" ht="24" customHeight="1">
      <c r="A15" s="17"/>
      <c r="B15" s="151"/>
      <c r="C15" s="43" t="s">
        <v>23</v>
      </c>
      <c r="D15" s="54">
        <v>3209</v>
      </c>
      <c r="E15" s="54">
        <v>2243</v>
      </c>
      <c r="F15" s="79" t="s">
        <v>52</v>
      </c>
      <c r="G15" s="80">
        <v>0</v>
      </c>
      <c r="H15" s="112"/>
    </row>
    <row r="16" spans="1:11" ht="24" customHeight="1">
      <c r="A16" s="17"/>
      <c r="B16" s="151"/>
      <c r="C16" s="12" t="s">
        <v>31</v>
      </c>
      <c r="D16" s="54">
        <v>248</v>
      </c>
      <c r="E16" s="54">
        <v>151</v>
      </c>
      <c r="F16" s="69" t="s">
        <v>53</v>
      </c>
      <c r="G16" s="80">
        <v>0</v>
      </c>
      <c r="H16" s="112"/>
    </row>
    <row r="17" spans="1:14" ht="24" customHeight="1">
      <c r="A17" s="17"/>
      <c r="B17" s="151"/>
      <c r="C17" s="12" t="s">
        <v>37</v>
      </c>
      <c r="D17" s="54">
        <v>60</v>
      </c>
      <c r="E17" s="54">
        <v>160</v>
      </c>
      <c r="F17" s="69">
        <f>SUM(E17-D17)</f>
        <v>100</v>
      </c>
      <c r="G17" s="80">
        <f t="shared" si="1"/>
        <v>62.5</v>
      </c>
      <c r="M17" s="28"/>
    </row>
    <row r="18" spans="1:14" ht="24" customHeight="1" thickBot="1">
      <c r="A18" s="18"/>
      <c r="B18" s="152"/>
      <c r="C18" s="13" t="s">
        <v>38</v>
      </c>
      <c r="D18" s="70">
        <v>1797</v>
      </c>
      <c r="E18" s="70">
        <v>350</v>
      </c>
      <c r="F18" s="69" t="s">
        <v>57</v>
      </c>
      <c r="G18" s="80">
        <v>0</v>
      </c>
      <c r="H18" s="112"/>
      <c r="M18" s="28"/>
    </row>
    <row r="19" spans="1:14" ht="24" customHeight="1" thickTop="1" thickBot="1">
      <c r="A19" s="161" t="s">
        <v>33</v>
      </c>
      <c r="B19" s="155" t="s">
        <v>14</v>
      </c>
      <c r="C19" s="148"/>
      <c r="D19" s="50">
        <f>D20</f>
        <v>200</v>
      </c>
      <c r="E19" s="50">
        <f>E20</f>
        <v>0</v>
      </c>
      <c r="F19" s="66" t="s">
        <v>54</v>
      </c>
      <c r="G19" s="67" t="s">
        <v>2</v>
      </c>
      <c r="H19" s="112"/>
    </row>
    <row r="20" spans="1:14" ht="24" customHeight="1" thickTop="1">
      <c r="A20" s="162"/>
      <c r="B20" s="156" t="s">
        <v>17</v>
      </c>
      <c r="C20" s="157"/>
      <c r="D20" s="71">
        <f>SUM(D21)</f>
        <v>200</v>
      </c>
      <c r="E20" s="71">
        <f>SUM(E21)</f>
        <v>0</v>
      </c>
      <c r="F20" s="68" t="s">
        <v>54</v>
      </c>
      <c r="G20" s="61">
        <v>0</v>
      </c>
      <c r="H20" s="112"/>
    </row>
    <row r="21" spans="1:14" ht="24" customHeight="1" thickBot="1">
      <c r="A21" s="163"/>
      <c r="B21" s="159" t="s">
        <v>29</v>
      </c>
      <c r="C21" s="160"/>
      <c r="D21" s="54">
        <v>200</v>
      </c>
      <c r="E21" s="54">
        <v>0</v>
      </c>
      <c r="F21" s="48" t="s">
        <v>54</v>
      </c>
      <c r="G21" s="49">
        <v>0</v>
      </c>
      <c r="H21" s="111"/>
    </row>
    <row r="22" spans="1:14" ht="24" customHeight="1" thickTop="1" thickBot="1">
      <c r="A22" s="161" t="s">
        <v>50</v>
      </c>
      <c r="B22" s="155" t="s">
        <v>14</v>
      </c>
      <c r="C22" s="148"/>
      <c r="D22" s="50">
        <f>D23</f>
        <v>0</v>
      </c>
      <c r="E22" s="50">
        <f>E23</f>
        <v>200</v>
      </c>
      <c r="F22" s="66">
        <f t="shared" ref="F22:F31" si="2">SUM(E22-D22)</f>
        <v>200</v>
      </c>
      <c r="G22" s="67" t="s">
        <v>2</v>
      </c>
    </row>
    <row r="23" spans="1:14" ht="24" customHeight="1" thickTop="1">
      <c r="A23" s="162"/>
      <c r="B23" s="156" t="s">
        <v>17</v>
      </c>
      <c r="C23" s="157"/>
      <c r="D23" s="71">
        <f>SUM(D24)</f>
        <v>0</v>
      </c>
      <c r="E23" s="71">
        <f>SUM(E24)</f>
        <v>200</v>
      </c>
      <c r="F23" s="68">
        <f t="shared" si="2"/>
        <v>200</v>
      </c>
      <c r="G23" s="80">
        <f>F23*100/E23</f>
        <v>100</v>
      </c>
    </row>
    <row r="24" spans="1:14" ht="24" customHeight="1" thickBot="1">
      <c r="A24" s="163"/>
      <c r="B24" s="149" t="s">
        <v>51</v>
      </c>
      <c r="C24" s="150"/>
      <c r="D24" s="72">
        <v>0</v>
      </c>
      <c r="E24" s="72">
        <v>200</v>
      </c>
      <c r="F24" s="69">
        <f t="shared" si="2"/>
        <v>200</v>
      </c>
      <c r="G24" s="113">
        <f>F24*100/E24</f>
        <v>100</v>
      </c>
    </row>
    <row r="25" spans="1:14" ht="24" customHeight="1" thickTop="1" thickBot="1">
      <c r="A25" s="47" t="s">
        <v>11</v>
      </c>
      <c r="B25" s="147" t="s">
        <v>14</v>
      </c>
      <c r="C25" s="148"/>
      <c r="D25" s="73">
        <f>D26</f>
        <v>7820</v>
      </c>
      <c r="E25" s="73">
        <f>E26</f>
        <v>6614</v>
      </c>
      <c r="F25" s="74" t="s">
        <v>56</v>
      </c>
      <c r="G25" s="49">
        <v>0</v>
      </c>
      <c r="L25" s="31"/>
      <c r="M25" s="32"/>
      <c r="N25" s="28"/>
    </row>
    <row r="26" spans="1:14" ht="24" customHeight="1" thickTop="1">
      <c r="A26" s="17"/>
      <c r="B26" s="156" t="s">
        <v>17</v>
      </c>
      <c r="C26" s="157"/>
      <c r="D26" s="57">
        <f>SUM(D27:D27)</f>
        <v>7820</v>
      </c>
      <c r="E26" s="57">
        <f>SUM(E27:E27)</f>
        <v>6614</v>
      </c>
      <c r="F26" s="68" t="s">
        <v>56</v>
      </c>
      <c r="G26" s="61">
        <v>0</v>
      </c>
      <c r="H26" s="112"/>
      <c r="M26" s="28"/>
    </row>
    <row r="27" spans="1:14" ht="24" customHeight="1" thickBot="1">
      <c r="A27" s="17"/>
      <c r="B27" s="149" t="s">
        <v>11</v>
      </c>
      <c r="C27" s="150"/>
      <c r="D27" s="57">
        <v>7820</v>
      </c>
      <c r="E27" s="57">
        <v>6614</v>
      </c>
      <c r="F27" s="69" t="s">
        <v>56</v>
      </c>
      <c r="G27" s="64">
        <v>0</v>
      </c>
      <c r="H27" s="112"/>
      <c r="I27" s="112"/>
    </row>
    <row r="28" spans="1:14" ht="24" customHeight="1" thickTop="1" thickBot="1">
      <c r="A28" s="161" t="s">
        <v>6</v>
      </c>
      <c r="B28" s="147" t="s">
        <v>14</v>
      </c>
      <c r="C28" s="148"/>
      <c r="D28" s="50">
        <v>0</v>
      </c>
      <c r="E28" s="50">
        <v>0</v>
      </c>
      <c r="F28" s="75">
        <f t="shared" si="2"/>
        <v>0</v>
      </c>
      <c r="G28" s="67">
        <v>0</v>
      </c>
    </row>
    <row r="29" spans="1:14" ht="24" customHeight="1">
      <c r="A29" s="162"/>
      <c r="B29" s="156" t="s">
        <v>17</v>
      </c>
      <c r="C29" s="157"/>
      <c r="D29" s="57">
        <v>0</v>
      </c>
      <c r="E29" s="57">
        <v>0</v>
      </c>
      <c r="F29" s="76">
        <f t="shared" si="2"/>
        <v>0</v>
      </c>
      <c r="G29" s="53">
        <v>0</v>
      </c>
    </row>
    <row r="30" spans="1:14" ht="24" customHeight="1">
      <c r="A30" s="162"/>
      <c r="B30" s="149" t="s">
        <v>3</v>
      </c>
      <c r="C30" s="150"/>
      <c r="D30" s="57">
        <v>0</v>
      </c>
      <c r="E30" s="57">
        <v>0</v>
      </c>
      <c r="F30" s="60">
        <f t="shared" si="2"/>
        <v>0</v>
      </c>
      <c r="G30" s="61">
        <v>0</v>
      </c>
    </row>
    <row r="31" spans="1:14" ht="24" customHeight="1">
      <c r="A31" s="163"/>
      <c r="B31" s="159" t="s">
        <v>6</v>
      </c>
      <c r="C31" s="160"/>
      <c r="D31" s="77">
        <v>0</v>
      </c>
      <c r="E31" s="77">
        <v>0</v>
      </c>
      <c r="F31" s="63">
        <f t="shared" si="2"/>
        <v>0</v>
      </c>
      <c r="G31" s="64">
        <v>0</v>
      </c>
    </row>
    <row r="32" spans="1:14">
      <c r="D32" s="21"/>
      <c r="E32" s="21"/>
      <c r="F32" s="28"/>
    </row>
    <row r="33" spans="4:6">
      <c r="D33" s="28"/>
      <c r="E33" s="28"/>
      <c r="F33" s="28"/>
    </row>
  </sheetData>
  <mergeCells count="23">
    <mergeCell ref="A19:A21"/>
    <mergeCell ref="B31:C31"/>
    <mergeCell ref="A28:A31"/>
    <mergeCell ref="B26:C26"/>
    <mergeCell ref="B27:C27"/>
    <mergeCell ref="B29:C29"/>
    <mergeCell ref="B28:C28"/>
    <mergeCell ref="A2:G2"/>
    <mergeCell ref="A4:C4"/>
    <mergeCell ref="A5:C5"/>
    <mergeCell ref="B6:C6"/>
    <mergeCell ref="B30:C30"/>
    <mergeCell ref="B13:B18"/>
    <mergeCell ref="B12:C12"/>
    <mergeCell ref="B25:C25"/>
    <mergeCell ref="B22:C22"/>
    <mergeCell ref="B23:C23"/>
    <mergeCell ref="B24:C24"/>
    <mergeCell ref="B7:B11"/>
    <mergeCell ref="B19:C19"/>
    <mergeCell ref="B20:C20"/>
    <mergeCell ref="B21:C21"/>
    <mergeCell ref="A22:A24"/>
  </mergeCells>
  <phoneticPr fontId="10" type="noConversion"/>
  <printOptions horizontalCentered="1"/>
  <pageMargins left="0.7086111307144165" right="0.7086111307144165" top="0.55111110210418701" bottom="0.15736110508441925" header="0.1180555522441864" footer="0"/>
  <pageSetup paperSize="9" scale="8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1.세입세출_총괄표</vt:lpstr>
      <vt:lpstr>2.세입예산서</vt:lpstr>
      <vt:lpstr>3.세출예산서</vt:lpstr>
      <vt:lpstr>'3.세출예산서'!Print_Area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다문화센터4</cp:lastModifiedBy>
  <cp:revision>1</cp:revision>
  <cp:lastPrinted>2024-03-28T04:50:30Z</cp:lastPrinted>
  <dcterms:created xsi:type="dcterms:W3CDTF">2017-01-12T02:13:16Z</dcterms:created>
  <dcterms:modified xsi:type="dcterms:W3CDTF">2024-03-28T04:50:40Z</dcterms:modified>
  <cp:version>1200.0100.01</cp:version>
</cp:coreProperties>
</file>